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I25" i="24" l="1"/>
  <c r="I24" i="24"/>
  <c r="K24" i="24" l="1"/>
  <c r="K25" i="24"/>
  <c r="J24" i="24"/>
  <c r="J25" i="24"/>
  <c r="J26" i="24"/>
  <c r="K21" i="24" l="1"/>
  <c r="K22" i="24"/>
  <c r="K23" i="24"/>
  <c r="J21" i="24"/>
  <c r="J22" i="24"/>
  <c r="J23" i="24"/>
  <c r="J27" i="24"/>
  <c r="J28" i="24"/>
  <c r="J29" i="24"/>
  <c r="J30" i="24"/>
  <c r="J31" i="24"/>
  <c r="J32" i="24"/>
  <c r="J33" i="24"/>
  <c r="J34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35" i="24" l="1"/>
  <c r="K26" i="24"/>
  <c r="K27" i="24"/>
  <c r="K28" i="24"/>
  <c r="K29" i="24"/>
  <c r="K30" i="24"/>
  <c r="K31" i="24"/>
  <c r="K32" i="24"/>
  <c r="K33" i="24"/>
  <c r="K34" i="24"/>
  <c r="H35" i="24"/>
  <c r="I35" i="24"/>
  <c r="J20" i="24"/>
  <c r="L24" i="24" l="1"/>
  <c r="L25" i="24"/>
  <c r="L21" i="24"/>
  <c r="L22" i="24"/>
  <c r="L23" i="24"/>
  <c r="L27" i="24"/>
  <c r="L35" i="24"/>
  <c r="L34" i="24"/>
  <c r="L26" i="24"/>
  <c r="K35" i="24"/>
  <c r="L31" i="24"/>
  <c r="L30" i="24"/>
  <c r="J35" i="24"/>
  <c r="L20" i="24"/>
  <c r="L32" i="24"/>
  <c r="L28" i="24"/>
  <c r="L33" i="24"/>
  <c r="L29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K20" i="24" l="1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31" i="24"/>
  <c r="M27" i="24"/>
  <c r="M30" i="24"/>
  <c r="M29" i="24"/>
  <c r="M34" i="24"/>
  <c r="M32" i="24"/>
  <c r="M28" i="24"/>
  <c r="M8" i="23"/>
  <c r="D11" i="8" l="1"/>
  <c r="E12" i="8"/>
  <c r="F12" i="8" s="1"/>
  <c r="E8" i="23"/>
  <c r="M33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<sst xmlns="http://schemas.openxmlformats.org/spreadsheetml/2006/main" count="652" uniqueCount="412">
  <si>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</si>
  <si>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</si>
  <si>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</si>
  <si>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</si>
  <si>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</si>
  <si>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</si>
  <si>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</si>
  <si>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</si>
  <si>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</si>
  <si>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</si>
  <si>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</si>
  <si>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</si>
  <si>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</si>
  <si>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</si>
  <si>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</si>
  <si>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</si>
  <si>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</si>
  <si>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</si>
  <si>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</si>
  <si>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</si>
  <si>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</si>
  <si>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</si>
  <si>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</si>
  <si>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</si>
  <si>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</si>
  <si>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</si>
  <si>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</si>
  <si>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</si>
  <si>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</si>
  <si>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</si>
  <si>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</si>
  <si>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</si>
  <si>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</si>
  <si>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</si>
  <si>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</si>
  <si>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</si>
  <si>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</si>
  <si>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</si>
  <si>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</si>
  <si>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</si>
  <si>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</si>
  <si>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</si>
  <si>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</si>
  <si>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</si>
  <si>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</si>
  <si>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</si>
  <si>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</si>
  <si>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</si>
  <si>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</si>
  <si>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</si>
  <si>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</si>
  <si>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</si>
  <si>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</si>
  <si>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</si>
  <si>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</si>
  <si>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</si>
  <si>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</si>
  <si>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</si>
  <si>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</si>
  <si>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</si>
  <si>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</si>
  <si>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</si>
  <si>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</si>
  <si>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</si>
  <si>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</si>
  <si>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</si>
  <si>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</si>
  <si>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</si>
  <si>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</si>
  <si>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</si>
  <si>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</si>
  <si>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</si>
  <si>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</si>
  <si>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</si>
  <si>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</si>
  <si>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</si>
  <si>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</si>
  <si>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</si>
  <si>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</si>
  <si>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</si>
  <si>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</si>
  <si>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</si>
  <si>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</si>
  <si>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</si>
  <si>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</si>
  <si>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</si>
  <si>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</si>
  <si>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</si>
  <si>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</si>
  <si>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</si>
  <si>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</si>
  <si>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</si>
  <si>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</si>
  <si>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</si>
  <si>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</si>
  <si>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</si>
  <si>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</si>
  <si>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</si>
  <si>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</si>
  <si>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</si>
  <si>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</si>
  <si>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</si>
  <si>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</si>
  <si>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</si>
  <si>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</si>
  <si>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</si>
  <si>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</si>
  <si>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</si>
  <si>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</si>
  <si>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</si>
  <si>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</si>
  <si>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</si>
  <si>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</si>
  <si>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</si>
  <si>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</si>
  <si>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</si>
  <si>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</si>
  <si>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</si>
  <si>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</si>
  <si>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</si>
  <si>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</si>
  <si>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</si>
  <si>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</si>
  <si>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</si>
  <si>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</si>
  <si>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</si>
  <si>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</si>
  <si>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</si>
  <si>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</si>
  <si>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</si>
  <si>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</si>
  <si>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</si>
  <si>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</si>
  <si>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</si>
  <si>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</si>
  <si>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</si>
  <si>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</si>
  <si>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</si>
  <si>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</si>
  <si>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</si>
  <si>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</si>
  <si>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</si>
  <si>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</si>
  <si>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</si>
  <si>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</si>
  <si>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</si>
  <si>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</si>
  <si>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</si>
  <si>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</si>
  <si>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</si>
  <si>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</si>
  <si>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</si>
  <si>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</si>
  <si>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</si>
  <si>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</si>
  <si>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</si>
  <si>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</si>
  <si>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</si>
  <si>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</si>
  <si>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</si>
  <si>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</si>
  <si>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</si>
  <si>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</si>
  <si>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</si>
  <si>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</si>
  <si>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</si>
  <si>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</si>
  <si>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</si>
  <si>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</si>
  <si>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</si>
  <si>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</si>
  <si>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</si>
  <si>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</si>
  <si>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</si>
  <si>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</si>
  <si>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</si>
  <si>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</si>
  <si>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</si>
  <si>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</si>
  <si>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</si>
  <si>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</si>
  <si>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</si>
  <si>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</si>
  <si>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</si>
  <si>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</si>
  <si>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</si>
  <si>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</si>
  <si>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</si>
  <si>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</si>
  <si>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</si>
  <si>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</si>
  <si>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</si>
  <si>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</si>
  <si>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</si>
  <si>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</si>
  <si>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</si>
  <si>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</si>
  <si>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</si>
  <si>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</si>
  <si>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</si>
  <si>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</si>
  <si>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</si>
  <si>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</si>
  <si>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</si>
  <si>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</si>
  <si>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</si>
  <si>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</si>
  <si>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</si>
  <si>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</si>
  <si>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</si>
  <si>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</si>
  <si>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</si>
  <si>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</si>
  <si>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</si>
  <si>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</si>
  <si>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</si>
  <si>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</si>
  <si>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</si>
  <si>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</si>
  <si>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</si>
  <si>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</si>
  <si>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</si>
  <si>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</si>
  <si>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</si>
  <si>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</si>
  <si>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</si>
  <si>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</si>
  <si>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</si>
  <si>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</si>
  <si>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</si>
  <si>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</si>
  <si>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</si>
  <si>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</si>
  <si>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</si>
  <si>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</si>
  <si>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</si>
  <si>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</si>
  <si>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</si>
  <si>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</si>
  <si>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</si>
  <si>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</si>
  <si>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</si>
  <si>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</si>
  <si>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</si>
  <si>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</si>
  <si>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</si>
  <si>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</si>
  <si>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</si>
  <si>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</si>
  <si>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</si>
  <si>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</si>
  <si>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</si>
  <si>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</si>
  <si>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</si>
  <si>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</si>
  <si>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</si>
  <si>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</si>
  <si>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</si>
  <si>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</si>
  <si>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</si>
  <si>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</si>
  <si>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</si>
  <si>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</si>
  <si>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</si>
  <si>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</si>
  <si>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</si>
  <si>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</si>
  <si>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</si>
  <si>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</si>
  <si>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</si>
  <si>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</si>
  <si>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</si>
  <si>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</si>
  <si>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</si>
  <si>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</si>
  <si>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</si>
  <si>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</si>
  <si>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</si>
  <si>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</si>
  <si>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</si>
  <si>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</si>
  <si>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</si>
  <si>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</si>
  <si>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</si>
  <si>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</si>
  <si>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</si>
  <si>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</si>
  <si>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</si>
  <si>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</si>
  <si>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</si>
  <si>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</si>
  <si>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</si>
  <si>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</si>
  <si>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</si>
  <si>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</si>
  <si>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</si>
  <si>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</si>
  <si>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</si>
  <si>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</si>
  <si>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</si>
  <si>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</si>
  <si>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</si>
  <si>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</si>
  <si>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</si>
  <si>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</si>
  <si>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</si>
  <si>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</si>
  <si>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</si>
  <si>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</si>
  <si>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</si>
  <si>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</si>
  <si>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</si>
  <si>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</si>
  <si>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</si>
  <si>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</si>
  <si>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</si>
  <si>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</si>
  <si>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</si>
  <si>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</si>
  <si>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</si>
  <si>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</si>
  <si>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</si>
  <si>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</si>
  <si>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</si>
  <si>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</si>
  <si>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</si>
  <si>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</si>
  <si>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</si>
  <si>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</si>
  <si>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</si>
  <si>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</si>
  <si>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</si>
  <si>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</si>
  <si>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</si>
  <si>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</si>
  <si>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</si>
  <si>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</si>
  <si>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</si>
  <si>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</si>
  <si>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</si>
  <si>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</si>
  <si>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</si>
  <si>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</si>
  <si>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</si>
  <si>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</si>
  <si>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</si>
  <si>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</si>
  <si>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</si>
  <si>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</si>
  <si>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</si>
  <si>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</si>
  <si>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</si>
  <si>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</si>
  <si>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</si>
  <si>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</si>
  <si>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</si>
  <si>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</si>
  <si>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</si>
  <si>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</si>
  <si>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</si>
  <si>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</si>
  <si>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</si>
  <si>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</si>
  <si>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</si>
  <si>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</si>
  <si>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</si>
  <si>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</si>
  <si>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</si>
  <si>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</si>
  <si>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</si>
  <si>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</si>
  <si>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</si>
  <si>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</si>
  <si>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</si>
  <si>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</si>
  <si>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</si>
  <si>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</si>
  <si>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</si>
  <si>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</si>
  <si>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</si>
  <si>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Atividade</t>
  </si>
  <si>
    <t xml:space="preserve">Pessoal e encargos sociais                                                                                  </t>
  </si>
  <si>
    <t xml:space="preserve">Diárias de servidores                                                                                             </t>
  </si>
  <si>
    <t>Destinar recursos para o pagamento de diárias de servidores, destinadas à participação de reuniões, seminários e cursos e demais eventos relacionados às atividades dos servidores.</t>
  </si>
  <si>
    <t xml:space="preserve">Passagens de servidores                                                                                      </t>
  </si>
  <si>
    <t>Garantir recursos destinados aos serviços de emissão bilhetes aéreos, destinados aos servidores por intermédio de agencia de viagens.</t>
  </si>
  <si>
    <t>Benefícios a pessoal</t>
  </si>
  <si>
    <t>Garantir recursos orçamentários para o pagamento de planos de saúde, auxilio alimentação, auxílio creche e demais benefícios aos servidores deste conselho de classe.</t>
  </si>
  <si>
    <t>Garantir recursos para o pagamento de salários, gratificações e encargos dos servidores.</t>
  </si>
  <si>
    <t>Proporcionar condições de deslocamento a outras cidades, municípios aos servidores que estiverem em atividades de capacitação, participando de eventos, ou em qualquer atividade designada pelo conselho.</t>
  </si>
  <si>
    <t>Proporcionar condições de hospedagens, alimentação e toda logística aos servidores que estiverem em atividades de capacitação, participando de eventos, ou em qualquer atividade designada pelo conselho.</t>
  </si>
  <si>
    <t>Pagamento de benefícios aos servidores tais como: Auxílio alimentação, auxílio saúde, auxílio creche, vale transporte e demais auxílios previstos no acordo coletivo de trabalho.</t>
  </si>
  <si>
    <t>Garantir qualidade de vida aos servidores, e condições de execução das rotinas trabalhistas.</t>
  </si>
  <si>
    <t>Assegurar ao servidores coondições mínimas de estadias e manutenção nas designações do CAU/AP.</t>
  </si>
  <si>
    <t>Assegurar ao servidores coondições de deslocamente nas designações do CAU/AP.</t>
  </si>
  <si>
    <t>Atendimento</t>
  </si>
  <si>
    <t>Manter quadro de pessoal mínimo para a realização das atividades Atendimento. Compondo os gastos com: Salário, gratificação de função, salário família, férias, abono pecuniário, encargos sobre a folha, 13º salário.</t>
  </si>
  <si>
    <t>Eficácia das demanas de atendimento relacionadas as atividades do CAU/AP.</t>
  </si>
  <si>
    <t>Estagiários</t>
  </si>
  <si>
    <t>Intermediação estagiários</t>
  </si>
  <si>
    <t>Vale transporte estagiários</t>
  </si>
  <si>
    <t>Garantir recursos para o pagamento de estagiários.</t>
  </si>
  <si>
    <t>Garantir recursos para pagamento de transporte aos estagiários</t>
  </si>
  <si>
    <t>Garantir recursos para o pagamento intermediação de estagiários.</t>
  </si>
  <si>
    <t>Proporcionar condições de deslocamento dos estagiários para desenvolver suas atividades na sede do CAU/AP.</t>
  </si>
  <si>
    <t>Garantir recursos mensalmente para pagamento de bolsa aos estagários do CAU/AP.</t>
  </si>
  <si>
    <t>Garantir recursos mensalmente para pagamento intermediação referente a contratação de estagiários CAU/AP.</t>
  </si>
  <si>
    <t>Assegurar condições para a realização das atividades dos estagiários do CAU/AP.</t>
  </si>
  <si>
    <t>Assegurar condições de deslocamente dos etagiários até a sede do CAU/AP.</t>
  </si>
  <si>
    <t>Assegurar a condições de contratação dos estagiários do CAU/AP.</t>
  </si>
  <si>
    <t>Gerência Técnica</t>
  </si>
  <si>
    <t>Conselho de Arquitetura e Urbanismo do Amapá - CAU/AP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</si>
</sst>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3" t="s">
        <v>309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2:12" ht="21" x14ac:dyDescent="0.25">
      <c r="B5" s="334" t="s">
        <v>151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2:12" ht="15.75" customHeight="1" x14ac:dyDescent="0.25">
      <c r="B6" s="326"/>
      <c r="C6" s="327"/>
      <c r="D6" s="327"/>
      <c r="E6" s="327"/>
      <c r="F6" s="327"/>
      <c r="G6" s="327"/>
      <c r="H6" s="327"/>
      <c r="I6" s="327"/>
      <c r="J6" s="328"/>
    </row>
    <row r="7" spans="2:12" ht="15.75" customHeight="1" x14ac:dyDescent="0.25">
      <c r="B7" s="326"/>
      <c r="C7" s="327"/>
      <c r="D7" s="327"/>
      <c r="E7" s="327"/>
      <c r="F7" s="327"/>
      <c r="G7" s="327"/>
      <c r="H7" s="327"/>
      <c r="I7" s="327"/>
      <c r="J7" s="328"/>
    </row>
    <row r="8" spans="2:12" ht="15.75" customHeight="1" x14ac:dyDescent="0.25">
      <c r="B8" s="326"/>
      <c r="C8" s="327"/>
      <c r="D8" s="327"/>
      <c r="E8" s="327"/>
      <c r="F8" s="327"/>
      <c r="G8" s="327"/>
      <c r="H8" s="327"/>
      <c r="I8" s="327"/>
      <c r="J8" s="328"/>
    </row>
    <row r="9" spans="2:12" ht="15.75" customHeight="1" x14ac:dyDescent="0.25">
      <c r="B9" s="326"/>
      <c r="C9" s="327"/>
      <c r="D9" s="327"/>
      <c r="E9" s="327"/>
      <c r="F9" s="327"/>
      <c r="G9" s="327"/>
      <c r="H9" s="327"/>
      <c r="I9" s="327"/>
      <c r="J9" s="328"/>
    </row>
    <row r="10" spans="2:12" ht="15.75" customHeight="1" x14ac:dyDescent="0.25">
      <c r="B10" s="326"/>
      <c r="C10" s="327"/>
      <c r="D10" s="327"/>
      <c r="E10" s="327"/>
      <c r="F10" s="327"/>
      <c r="G10" s="327"/>
      <c r="H10" s="327"/>
      <c r="I10" s="327"/>
      <c r="J10" s="328"/>
    </row>
    <row r="11" spans="2:12" ht="15.75" customHeight="1" x14ac:dyDescent="0.25">
      <c r="B11" s="326"/>
      <c r="C11" s="327"/>
      <c r="D11" s="327"/>
      <c r="E11" s="327"/>
      <c r="F11" s="327"/>
      <c r="G11" s="327"/>
      <c r="H11" s="327"/>
      <c r="I11" s="327"/>
      <c r="J11" s="328"/>
    </row>
    <row r="12" spans="2:12" ht="15.75" customHeight="1" x14ac:dyDescent="0.25">
      <c r="B12" s="326"/>
      <c r="C12" s="327"/>
      <c r="D12" s="327"/>
      <c r="E12" s="327"/>
      <c r="F12" s="327"/>
      <c r="G12" s="327"/>
      <c r="H12" s="327"/>
      <c r="I12" s="327"/>
      <c r="J12" s="328"/>
    </row>
    <row r="13" spans="2:12" ht="15.75" customHeight="1" x14ac:dyDescent="0.25">
      <c r="B13" s="326"/>
      <c r="C13" s="327"/>
      <c r="D13" s="327"/>
      <c r="E13" s="327"/>
      <c r="F13" s="327"/>
      <c r="G13" s="327"/>
      <c r="H13" s="327"/>
      <c r="I13" s="327"/>
      <c r="J13" s="328"/>
    </row>
    <row r="14" spans="2:12" ht="15.75" customHeight="1" x14ac:dyDescent="0.25">
      <c r="B14" s="326"/>
      <c r="C14" s="327"/>
      <c r="D14" s="327"/>
      <c r="E14" s="327"/>
      <c r="F14" s="327"/>
      <c r="G14" s="327"/>
      <c r="H14" s="327"/>
      <c r="I14" s="327"/>
      <c r="J14" s="328"/>
    </row>
    <row r="15" spans="2:12" ht="15.75" customHeight="1" x14ac:dyDescent="0.25">
      <c r="B15" s="326"/>
      <c r="C15" s="327"/>
      <c r="D15" s="327"/>
      <c r="E15" s="327"/>
      <c r="F15" s="327"/>
      <c r="G15" s="327"/>
      <c r="H15" s="327"/>
      <c r="I15" s="327"/>
      <c r="J15" s="328"/>
    </row>
    <row r="16" spans="2:12" ht="15.75" customHeight="1" x14ac:dyDescent="0.25">
      <c r="B16" s="326"/>
      <c r="C16" s="327"/>
      <c r="D16" s="327"/>
      <c r="E16" s="327"/>
      <c r="F16" s="327"/>
      <c r="G16" s="327"/>
      <c r="H16" s="327"/>
      <c r="I16" s="327"/>
      <c r="J16" s="328"/>
    </row>
    <row r="17" spans="2:19" x14ac:dyDescent="0.25">
      <c r="B17" s="326"/>
      <c r="C17" s="327"/>
      <c r="D17" s="327"/>
      <c r="E17" s="327"/>
      <c r="F17" s="327"/>
      <c r="G17" s="327"/>
      <c r="H17" s="327"/>
      <c r="I17" s="327"/>
      <c r="J17" s="328"/>
    </row>
    <row r="18" spans="2:19" ht="15.75" customHeight="1" x14ac:dyDescent="0.25">
      <c r="B18" s="326"/>
      <c r="C18" s="327"/>
      <c r="D18" s="327"/>
      <c r="E18" s="327"/>
      <c r="F18" s="327"/>
      <c r="G18" s="327"/>
      <c r="H18" s="327"/>
      <c r="I18" s="327"/>
      <c r="J18" s="328"/>
    </row>
    <row r="19" spans="2:19" ht="15.75" customHeight="1" x14ac:dyDescent="0.25">
      <c r="B19" s="326"/>
      <c r="C19" s="327"/>
      <c r="D19" s="327"/>
      <c r="E19" s="327"/>
      <c r="F19" s="327"/>
      <c r="G19" s="327"/>
      <c r="H19" s="327"/>
      <c r="I19" s="327"/>
      <c r="J19" s="328"/>
    </row>
    <row r="20" spans="2:19" ht="15.75" customHeight="1" x14ac:dyDescent="0.25">
      <c r="B20" s="326"/>
      <c r="C20" s="327"/>
      <c r="D20" s="327"/>
      <c r="E20" s="327"/>
      <c r="F20" s="327"/>
      <c r="G20" s="327"/>
      <c r="H20" s="327"/>
      <c r="I20" s="327"/>
      <c r="J20" s="328"/>
    </row>
    <row r="21" spans="2:19" ht="15.75" customHeight="1" x14ac:dyDescent="0.25">
      <c r="B21" s="326"/>
      <c r="C21" s="327"/>
      <c r="D21" s="327"/>
      <c r="E21" s="327"/>
      <c r="F21" s="327"/>
      <c r="G21" s="327"/>
      <c r="H21" s="327"/>
      <c r="I21" s="327"/>
      <c r="J21" s="328"/>
    </row>
    <row r="22" spans="2:19" ht="15.75" customHeight="1" x14ac:dyDescent="0.25">
      <c r="B22" s="326"/>
      <c r="C22" s="327"/>
      <c r="D22" s="327"/>
      <c r="E22" s="327"/>
      <c r="F22" s="327"/>
      <c r="G22" s="327"/>
      <c r="H22" s="327"/>
      <c r="I22" s="327"/>
      <c r="J22" s="328"/>
    </row>
    <row r="23" spans="2:19" ht="15.75" customHeight="1" x14ac:dyDescent="0.25">
      <c r="B23" s="326"/>
      <c r="C23" s="327"/>
      <c r="D23" s="327"/>
      <c r="E23" s="327"/>
      <c r="F23" s="327"/>
      <c r="G23" s="327"/>
      <c r="H23" s="327"/>
      <c r="I23" s="327"/>
      <c r="J23" s="328"/>
    </row>
    <row r="24" spans="2:19" ht="15.75" customHeight="1" x14ac:dyDescent="0.25">
      <c r="B24" s="326"/>
      <c r="C24" s="327"/>
      <c r="D24" s="327"/>
      <c r="E24" s="327"/>
      <c r="F24" s="327"/>
      <c r="G24" s="327"/>
      <c r="H24" s="327"/>
      <c r="I24" s="327"/>
      <c r="J24" s="328"/>
    </row>
    <row r="25" spans="2:19" ht="15.75" customHeight="1" x14ac:dyDescent="0.25">
      <c r="B25" s="326"/>
      <c r="C25" s="327"/>
      <c r="D25" s="327"/>
      <c r="E25" s="327"/>
      <c r="F25" s="327"/>
      <c r="G25" s="327"/>
      <c r="H25" s="327"/>
      <c r="I25" s="327"/>
      <c r="J25" s="328"/>
    </row>
    <row r="26" spans="2:19" ht="15.75" customHeight="1" x14ac:dyDescent="0.25">
      <c r="B26" s="326"/>
      <c r="C26" s="327"/>
      <c r="D26" s="327"/>
      <c r="E26" s="327"/>
      <c r="F26" s="327"/>
      <c r="G26" s="327"/>
      <c r="H26" s="327"/>
      <c r="I26" s="327"/>
      <c r="J26" s="328"/>
    </row>
    <row r="27" spans="2:19" x14ac:dyDescent="0.25">
      <c r="B27" s="326"/>
      <c r="C27" s="327"/>
      <c r="D27" s="327"/>
      <c r="E27" s="327"/>
      <c r="F27" s="327"/>
      <c r="G27" s="327"/>
      <c r="H27" s="327"/>
      <c r="I27" s="327"/>
      <c r="J27" s="328"/>
    </row>
    <row r="28" spans="2:19" ht="15.75" customHeight="1" thickBot="1" x14ac:dyDescent="0.3">
      <c r="B28" s="329"/>
      <c r="C28" s="330"/>
      <c r="D28" s="330"/>
      <c r="E28" s="330"/>
      <c r="F28" s="330"/>
      <c r="G28" s="330"/>
      <c r="H28" s="330"/>
      <c r="I28" s="330"/>
      <c r="J28" s="331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</row>
    <row r="32" spans="2:19" x14ac:dyDescent="0.25"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44"/>
  <sheetViews>
    <sheetView showGridLines="0" tabSelected="1" topLeftCell="A2" zoomScale="40" zoomScaleNormal="40" zoomScaleSheetLayoutView="80" workbookViewId="0">
      <selection activeCell="I35" sqref="I35"/>
    </sheetView>
  </sheetViews>
  <sheetFormatPr defaultColWidth="9.125" defaultRowHeight="15" x14ac:dyDescent="0.25"/>
  <cols>
    <col min="1" max="1" width="12.125" style="2" customWidth="1"/>
    <col min="2" max="2" width="29.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8" t="s">
        <v>321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</row>
    <row r="7" spans="2:14" ht="57" customHeight="1" x14ac:dyDescent="0.25">
      <c r="B7" s="545" t="s">
        <v>333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</row>
    <row r="8" spans="2:14" ht="42.75" customHeight="1" x14ac:dyDescent="0.25">
      <c r="B8" s="540" t="s">
        <v>286</v>
      </c>
      <c r="C8" s="541"/>
      <c r="D8" s="541"/>
      <c r="E8" s="541"/>
      <c r="F8" s="541"/>
      <c r="G8" s="542"/>
      <c r="H8" s="543" t="s">
        <v>411</v>
      </c>
      <c r="I8" s="544"/>
      <c r="J8" s="544"/>
      <c r="K8" s="544"/>
      <c r="L8" s="544"/>
      <c r="M8" s="544"/>
      <c r="N8" s="544"/>
    </row>
    <row r="9" spans="2:14" ht="42.75" customHeight="1" x14ac:dyDescent="0.25">
      <c r="B9" s="540" t="s">
        <v>302</v>
      </c>
      <c r="C9" s="541"/>
      <c r="D9" s="541"/>
      <c r="E9" s="541"/>
      <c r="F9" s="541"/>
      <c r="G9" s="542"/>
      <c r="H9" s="543" t="s">
        <v>410</v>
      </c>
      <c r="I9" s="544"/>
      <c r="J9" s="544"/>
      <c r="K9" s="544"/>
      <c r="L9" s="544"/>
      <c r="M9" s="544"/>
      <c r="N9" s="544"/>
    </row>
    <row r="10" spans="2:14" ht="42.75" customHeight="1" x14ac:dyDescent="0.25">
      <c r="B10" s="540" t="s">
        <v>308</v>
      </c>
      <c r="C10" s="541"/>
      <c r="D10" s="541"/>
      <c r="E10" s="541"/>
      <c r="F10" s="541"/>
      <c r="G10" s="542"/>
      <c r="H10" s="544" t="s">
        <v>380</v>
      </c>
      <c r="I10" s="544"/>
      <c r="J10" s="544"/>
      <c r="K10" s="544"/>
      <c r="L10" s="544"/>
      <c r="M10" s="544"/>
      <c r="N10" s="544"/>
    </row>
    <row r="11" spans="2:14" ht="42.75" customHeight="1" x14ac:dyDescent="0.25">
      <c r="B11" s="540" t="s">
        <v>303</v>
      </c>
      <c r="C11" s="541"/>
      <c r="D11" s="541"/>
      <c r="E11" s="541"/>
      <c r="F11" s="541"/>
      <c r="G11" s="542"/>
      <c r="H11" s="543" t="s">
        <v>395</v>
      </c>
      <c r="I11" s="544"/>
      <c r="J11" s="544"/>
      <c r="K11" s="544"/>
      <c r="L11" s="544"/>
      <c r="M11" s="544"/>
      <c r="N11" s="544"/>
    </row>
    <row r="12" spans="2:14" ht="42.75" customHeight="1" x14ac:dyDescent="0.25">
      <c r="B12" s="517" t="s">
        <v>341</v>
      </c>
      <c r="C12" s="518"/>
      <c r="D12" s="518"/>
      <c r="E12" s="518"/>
      <c r="F12" s="518"/>
      <c r="G12" s="529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40" t="s">
        <v>342</v>
      </c>
      <c r="C13" s="541"/>
      <c r="D13" s="541"/>
      <c r="E13" s="541"/>
      <c r="F13" s="541"/>
      <c r="G13" s="542"/>
      <c r="H13" s="543" t="s">
        <v>361</v>
      </c>
      <c r="I13" s="544"/>
      <c r="J13" s="544"/>
      <c r="K13" s="544"/>
      <c r="L13" s="544"/>
      <c r="M13" s="544"/>
      <c r="N13" s="544"/>
    </row>
    <row r="14" spans="2:14" ht="61.5" customHeight="1" x14ac:dyDescent="0.25">
      <c r="B14" s="540" t="s">
        <v>304</v>
      </c>
      <c r="C14" s="541"/>
      <c r="D14" s="541"/>
      <c r="E14" s="541"/>
      <c r="F14" s="541"/>
      <c r="G14" s="542"/>
      <c r="H14" s="544" t="s">
        <v>100</v>
      </c>
      <c r="I14" s="544"/>
      <c r="J14" s="544"/>
      <c r="K14" s="544"/>
      <c r="L14" s="544"/>
      <c r="M14" s="544"/>
      <c r="N14" s="544"/>
    </row>
    <row r="15" spans="2:14" ht="60.75" customHeight="1" x14ac:dyDescent="0.25">
      <c r="B15" s="517" t="s">
        <v>340</v>
      </c>
      <c r="C15" s="518"/>
      <c r="D15" s="518"/>
      <c r="E15" s="518"/>
      <c r="F15" s="518"/>
      <c r="G15" s="529"/>
      <c r="H15" s="530"/>
      <c r="I15" s="531"/>
      <c r="J15" s="531"/>
      <c r="K15" s="531"/>
      <c r="L15" s="531"/>
      <c r="M15" s="531"/>
      <c r="N15" s="531"/>
    </row>
    <row r="16" spans="2:14" s="105" customFormat="1" ht="54" customHeight="1" x14ac:dyDescent="0.25"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</row>
    <row r="17" spans="2:14" ht="54.75" customHeight="1" x14ac:dyDescent="0.25">
      <c r="B17" s="526" t="s">
        <v>21</v>
      </c>
      <c r="C17" s="535"/>
      <c r="D17" s="535"/>
      <c r="E17" s="527"/>
      <c r="F17" s="526" t="s">
        <v>6</v>
      </c>
      <c r="G17" s="527"/>
      <c r="H17" s="515" t="s">
        <v>288</v>
      </c>
      <c r="I17" s="515" t="s">
        <v>312</v>
      </c>
      <c r="J17" s="526" t="s">
        <v>22</v>
      </c>
      <c r="K17" s="527"/>
      <c r="L17" s="532" t="s">
        <v>337</v>
      </c>
      <c r="M17" s="515" t="s">
        <v>149</v>
      </c>
      <c r="N17" s="515" t="s">
        <v>9</v>
      </c>
    </row>
    <row r="18" spans="2:14" ht="31.5" customHeight="1" x14ac:dyDescent="0.25">
      <c r="B18" s="515" t="s">
        <v>4</v>
      </c>
      <c r="C18" s="515" t="s">
        <v>5</v>
      </c>
      <c r="D18" s="536" t="s">
        <v>338</v>
      </c>
      <c r="E18" s="536" t="s">
        <v>339</v>
      </c>
      <c r="F18" s="515" t="s">
        <v>7</v>
      </c>
      <c r="G18" s="515" t="s">
        <v>8</v>
      </c>
      <c r="H18" s="523"/>
      <c r="I18" s="523"/>
      <c r="J18" s="515" t="s">
        <v>335</v>
      </c>
      <c r="K18" s="515" t="s">
        <v>336</v>
      </c>
      <c r="L18" s="533"/>
      <c r="M18" s="523"/>
      <c r="N18" s="523"/>
    </row>
    <row r="19" spans="2:14" ht="76.5" customHeight="1" x14ac:dyDescent="0.25">
      <c r="B19" s="516"/>
      <c r="C19" s="516"/>
      <c r="D19" s="537"/>
      <c r="E19" s="537"/>
      <c r="F19" s="516"/>
      <c r="G19" s="516"/>
      <c r="H19" s="516"/>
      <c r="I19" s="516"/>
      <c r="J19" s="516"/>
      <c r="K19" s="516"/>
      <c r="L19" s="534"/>
      <c r="M19" s="516"/>
      <c r="N19" s="516"/>
    </row>
    <row r="20" spans="2:14" ht="210" x14ac:dyDescent="0.25">
      <c r="B20" s="308" t="s">
        <v>381</v>
      </c>
      <c r="C20" s="308" t="s">
        <v>388</v>
      </c>
      <c r="D20" s="308" t="s">
        <v>396</v>
      </c>
      <c r="E20" s="308" t="s">
        <v>397</v>
      </c>
      <c r="F20" s="309">
        <v>42736</v>
      </c>
      <c r="G20" s="309">
        <v>43100</v>
      </c>
      <c r="H20" s="310">
        <v>179535.24</v>
      </c>
      <c r="I20" s="310">
        <v>90382.053666666689</v>
      </c>
      <c r="J20" s="323">
        <f>I20-H20</f>
        <v>-89153.186333333302</v>
      </c>
      <c r="K20" s="324">
        <f>IFERROR(I20/H20,)</f>
        <v>0.50342235689587567</v>
      </c>
      <c r="L20" s="324">
        <f>IFERROR(I20/$I$35*100,0)</f>
        <v>71.999837352149072</v>
      </c>
      <c r="M20" s="310"/>
      <c r="N20" s="325" t="s">
        <v>410</v>
      </c>
    </row>
    <row r="21" spans="2:14" ht="210" x14ac:dyDescent="0.25">
      <c r="B21" s="308" t="s">
        <v>386</v>
      </c>
      <c r="C21" s="308" t="s">
        <v>387</v>
      </c>
      <c r="D21" s="308" t="s">
        <v>391</v>
      </c>
      <c r="E21" s="308" t="s">
        <v>392</v>
      </c>
      <c r="F21" s="309">
        <v>42736</v>
      </c>
      <c r="G21" s="309">
        <v>43100</v>
      </c>
      <c r="H21" s="310">
        <v>0</v>
      </c>
      <c r="I21" s="310">
        <v>17580.86</v>
      </c>
      <c r="J21" s="323">
        <f t="shared" ref="J21:J34" si="0">I21-H21</f>
        <v>17580.86</v>
      </c>
      <c r="K21" s="324">
        <f t="shared" ref="K21:K25" si="1">IFERROR(I21/H21,)</f>
        <v>0</v>
      </c>
      <c r="L21" s="324">
        <f>IFERROR(I21/$I$35*100,0)</f>
        <v>14.005203568169676</v>
      </c>
      <c r="M21" s="310"/>
      <c r="N21" s="325" t="s">
        <v>410</v>
      </c>
    </row>
    <row r="22" spans="2:14" ht="236.25" hidden="1" x14ac:dyDescent="0.25">
      <c r="B22" s="308" t="s">
        <v>382</v>
      </c>
      <c r="C22" s="308" t="s">
        <v>383</v>
      </c>
      <c r="D22" s="308" t="s">
        <v>390</v>
      </c>
      <c r="E22" s="308" t="s">
        <v>393</v>
      </c>
      <c r="F22" s="309">
        <v>42736</v>
      </c>
      <c r="G22" s="309">
        <v>43100</v>
      </c>
      <c r="H22" s="310"/>
      <c r="I22" s="310"/>
      <c r="J22" s="323">
        <f t="shared" si="0"/>
        <v>0</v>
      </c>
      <c r="K22" s="324">
        <f t="shared" si="1"/>
        <v>0</v>
      </c>
      <c r="L22" s="324">
        <f>IFERROR(I22/$I$35*100,0)</f>
        <v>0</v>
      </c>
      <c r="M22" s="310"/>
      <c r="N22" s="325" t="s">
        <v>410</v>
      </c>
    </row>
    <row r="23" spans="2:14" ht="210" hidden="1" x14ac:dyDescent="0.25">
      <c r="B23" s="308" t="s">
        <v>384</v>
      </c>
      <c r="C23" s="308" t="s">
        <v>385</v>
      </c>
      <c r="D23" s="308" t="s">
        <v>389</v>
      </c>
      <c r="E23" s="308" t="s">
        <v>394</v>
      </c>
      <c r="F23" s="309">
        <v>42736</v>
      </c>
      <c r="G23" s="309">
        <v>43100</v>
      </c>
      <c r="H23" s="310"/>
      <c r="I23" s="310"/>
      <c r="J23" s="323">
        <f t="shared" si="0"/>
        <v>0</v>
      </c>
      <c r="K23" s="324">
        <f t="shared" si="1"/>
        <v>0</v>
      </c>
      <c r="L23" s="324">
        <f>IFERROR(I23/$I$35*100,0)</f>
        <v>0</v>
      </c>
      <c r="M23" s="310"/>
      <c r="N23" s="325" t="s">
        <v>410</v>
      </c>
    </row>
    <row r="24" spans="2:14" ht="105" x14ac:dyDescent="0.25">
      <c r="B24" s="308" t="s">
        <v>398</v>
      </c>
      <c r="C24" s="308" t="s">
        <v>401</v>
      </c>
      <c r="D24" s="308" t="s">
        <v>405</v>
      </c>
      <c r="E24" s="308" t="s">
        <v>407</v>
      </c>
      <c r="F24" s="309">
        <v>42736</v>
      </c>
      <c r="G24" s="309">
        <v>43100</v>
      </c>
      <c r="H24" s="310">
        <v>0</v>
      </c>
      <c r="I24" s="310">
        <f>600*2*12</f>
        <v>14400</v>
      </c>
      <c r="J24" s="323">
        <f t="shared" si="0"/>
        <v>14400</v>
      </c>
      <c r="K24" s="324">
        <f t="shared" si="1"/>
        <v>0</v>
      </c>
      <c r="L24" s="324">
        <f t="shared" ref="L24:L25" si="2">IFERROR(I24/$I$35*100,0)</f>
        <v>11.471277934164959</v>
      </c>
      <c r="M24" s="310"/>
      <c r="N24" s="325" t="s">
        <v>410</v>
      </c>
    </row>
    <row r="25" spans="2:14" ht="105" x14ac:dyDescent="0.25">
      <c r="B25" s="308" t="s">
        <v>399</v>
      </c>
      <c r="C25" s="308" t="s">
        <v>403</v>
      </c>
      <c r="D25" s="308" t="s">
        <v>406</v>
      </c>
      <c r="E25" s="308" t="s">
        <v>409</v>
      </c>
      <c r="F25" s="309">
        <v>42736</v>
      </c>
      <c r="G25" s="309">
        <v>43100</v>
      </c>
      <c r="H25" s="310">
        <v>0</v>
      </c>
      <c r="I25" s="310">
        <f>132*12</f>
        <v>1584</v>
      </c>
      <c r="J25" s="323">
        <f t="shared" si="0"/>
        <v>1584</v>
      </c>
      <c r="K25" s="324">
        <f t="shared" si="1"/>
        <v>0</v>
      </c>
      <c r="L25" s="324">
        <f t="shared" si="2"/>
        <v>1.2618405727581454</v>
      </c>
      <c r="M25" s="310"/>
      <c r="N25" s="325" t="s">
        <v>410</v>
      </c>
    </row>
    <row r="26" spans="2:14" ht="110.25" customHeight="1" x14ac:dyDescent="0.25">
      <c r="B26" s="308" t="s">
        <v>400</v>
      </c>
      <c r="C26" s="308" t="s">
        <v>402</v>
      </c>
      <c r="D26" s="308" t="s">
        <v>404</v>
      </c>
      <c r="E26" s="308" t="s">
        <v>408</v>
      </c>
      <c r="F26" s="309">
        <v>42736</v>
      </c>
      <c r="G26" s="309">
        <v>43100</v>
      </c>
      <c r="H26" s="310">
        <v>0</v>
      </c>
      <c r="I26" s="310">
        <v>1584</v>
      </c>
      <c r="J26" s="323">
        <f t="shared" si="0"/>
        <v>1584</v>
      </c>
      <c r="K26" s="324">
        <f t="shared" ref="K26:K35" si="3">IFERROR(I26/H26,)</f>
        <v>0</v>
      </c>
      <c r="L26" s="324">
        <f t="shared" ref="L26:L35" si="4">IFERROR(I26/$I$35*100,0)</f>
        <v>1.2618405727581454</v>
      </c>
      <c r="M26" s="310"/>
      <c r="N26" s="325" t="s">
        <v>410</v>
      </c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3"/>
        <v>0</v>
      </c>
      <c r="L27" s="324">
        <f t="shared" si="4"/>
        <v>0</v>
      </c>
      <c r="M27" s="311">
        <f t="shared" ref="M27:M34" si="5">IFERROR(J27/$J$35*100,0)</f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3"/>
        <v>0</v>
      </c>
      <c r="L28" s="324">
        <f t="shared" si="4"/>
        <v>0</v>
      </c>
      <c r="M28" s="311">
        <f t="shared" si="5"/>
        <v>0</v>
      </c>
      <c r="N28" s="310"/>
    </row>
    <row r="29" spans="2:14" ht="55.5" hidden="1" customHeight="1" x14ac:dyDescent="0.25">
      <c r="B29" s="308"/>
      <c r="C29" s="308"/>
      <c r="D29" s="308"/>
      <c r="E29" s="308"/>
      <c r="F29" s="308"/>
      <c r="G29" s="309"/>
      <c r="H29" s="309"/>
      <c r="I29" s="310"/>
      <c r="J29" s="323">
        <f t="shared" si="0"/>
        <v>0</v>
      </c>
      <c r="K29" s="324">
        <f t="shared" si="3"/>
        <v>0</v>
      </c>
      <c r="L29" s="324">
        <f t="shared" si="4"/>
        <v>0</v>
      </c>
      <c r="M29" s="311">
        <f t="shared" si="5"/>
        <v>0</v>
      </c>
      <c r="N29" s="310"/>
    </row>
    <row r="30" spans="2:14" ht="55.5" hidden="1" customHeight="1" x14ac:dyDescent="0.25">
      <c r="B30" s="308"/>
      <c r="C30" s="308"/>
      <c r="D30" s="308"/>
      <c r="E30" s="308"/>
      <c r="F30" s="308"/>
      <c r="G30" s="309"/>
      <c r="H30" s="309"/>
      <c r="I30" s="310"/>
      <c r="J30" s="323">
        <f t="shared" si="0"/>
        <v>0</v>
      </c>
      <c r="K30" s="324">
        <f t="shared" si="3"/>
        <v>0</v>
      </c>
      <c r="L30" s="324">
        <f t="shared" si="4"/>
        <v>0</v>
      </c>
      <c r="M30" s="311">
        <f t="shared" si="5"/>
        <v>0</v>
      </c>
      <c r="N30" s="310"/>
    </row>
    <row r="31" spans="2:14" ht="55.5" hidden="1" customHeight="1" x14ac:dyDescent="0.25">
      <c r="B31" s="308"/>
      <c r="C31" s="308"/>
      <c r="D31" s="308"/>
      <c r="E31" s="308"/>
      <c r="F31" s="308"/>
      <c r="G31" s="309"/>
      <c r="H31" s="309"/>
      <c r="I31" s="310"/>
      <c r="J31" s="323">
        <f t="shared" si="0"/>
        <v>0</v>
      </c>
      <c r="K31" s="324">
        <f t="shared" si="3"/>
        <v>0</v>
      </c>
      <c r="L31" s="324">
        <f t="shared" si="4"/>
        <v>0</v>
      </c>
      <c r="M31" s="311">
        <f t="shared" si="5"/>
        <v>0</v>
      </c>
      <c r="N31" s="310"/>
    </row>
    <row r="32" spans="2:14" ht="55.5" hidden="1" customHeight="1" x14ac:dyDescent="0.25">
      <c r="B32" s="308"/>
      <c r="C32" s="308"/>
      <c r="D32" s="308"/>
      <c r="E32" s="308"/>
      <c r="F32" s="308"/>
      <c r="G32" s="309"/>
      <c r="H32" s="309"/>
      <c r="I32" s="310"/>
      <c r="J32" s="323">
        <f t="shared" si="0"/>
        <v>0</v>
      </c>
      <c r="K32" s="324">
        <f t="shared" si="3"/>
        <v>0</v>
      </c>
      <c r="L32" s="324">
        <f t="shared" si="4"/>
        <v>0</v>
      </c>
      <c r="M32" s="311">
        <f t="shared" si="5"/>
        <v>0</v>
      </c>
      <c r="N32" s="310"/>
    </row>
    <row r="33" spans="2:14" ht="55.5" hidden="1" customHeight="1" x14ac:dyDescent="0.25">
      <c r="B33" s="308"/>
      <c r="C33" s="308"/>
      <c r="D33" s="308"/>
      <c r="E33" s="308"/>
      <c r="F33" s="308"/>
      <c r="G33" s="309"/>
      <c r="H33" s="309"/>
      <c r="I33" s="310"/>
      <c r="J33" s="323">
        <f t="shared" si="0"/>
        <v>0</v>
      </c>
      <c r="K33" s="324">
        <f t="shared" si="3"/>
        <v>0</v>
      </c>
      <c r="L33" s="324">
        <f t="shared" si="4"/>
        <v>0</v>
      </c>
      <c r="M33" s="311">
        <f t="shared" si="5"/>
        <v>0</v>
      </c>
      <c r="N33" s="310"/>
    </row>
    <row r="34" spans="2:14" ht="55.5" hidden="1" customHeight="1" x14ac:dyDescent="0.25">
      <c r="B34" s="308"/>
      <c r="C34" s="308"/>
      <c r="D34" s="308"/>
      <c r="E34" s="308"/>
      <c r="F34" s="308"/>
      <c r="G34" s="309"/>
      <c r="H34" s="309"/>
      <c r="I34" s="310"/>
      <c r="J34" s="323">
        <f t="shared" si="0"/>
        <v>0</v>
      </c>
      <c r="K34" s="324">
        <f t="shared" si="3"/>
        <v>0</v>
      </c>
      <c r="L34" s="324">
        <f t="shared" si="4"/>
        <v>0</v>
      </c>
      <c r="M34" s="311">
        <f t="shared" si="5"/>
        <v>0</v>
      </c>
      <c r="N34" s="310"/>
    </row>
    <row r="35" spans="2:14" s="3" customFormat="1" ht="24.75" customHeight="1" x14ac:dyDescent="0.4">
      <c r="B35" s="524" t="s">
        <v>3</v>
      </c>
      <c r="C35" s="525"/>
      <c r="D35" s="525"/>
      <c r="E35" s="525"/>
      <c r="F35" s="525"/>
      <c r="G35" s="525"/>
      <c r="H35" s="312">
        <f>SUM(H20:H26)</f>
        <v>179535.24</v>
      </c>
      <c r="I35" s="312">
        <f>SUM(I20:I26)</f>
        <v>125530.91366666669</v>
      </c>
      <c r="J35" s="323">
        <f t="shared" ref="J35" si="6">I35-H35</f>
        <v>-54004.326333333302</v>
      </c>
      <c r="K35" s="324">
        <f t="shared" si="3"/>
        <v>0.69919929740070363</v>
      </c>
      <c r="L35" s="324">
        <f t="shared" si="4"/>
        <v>100</v>
      </c>
      <c r="M35" s="312">
        <f>SUM(M20:M26)</f>
        <v>0</v>
      </c>
      <c r="N35" s="313"/>
    </row>
    <row r="36" spans="2:14" ht="26.25" x14ac:dyDescent="0.4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5"/>
    </row>
    <row r="37" spans="2:14" ht="36" customHeight="1" x14ac:dyDescent="0.25">
      <c r="B37" s="517" t="s">
        <v>334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</row>
    <row r="38" spans="2:14" ht="95.25" customHeight="1" x14ac:dyDescent="0.4">
      <c r="B38" s="519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</row>
    <row r="39" spans="2:14" ht="15" hidden="1" customHeight="1" x14ac:dyDescent="0.25">
      <c r="B39" s="521" t="s">
        <v>23</v>
      </c>
      <c r="C39" s="521"/>
      <c r="D39" s="521"/>
      <c r="E39" s="521"/>
      <c r="F39" s="521"/>
      <c r="G39" s="521"/>
      <c r="H39" s="86"/>
      <c r="I39" s="86"/>
      <c r="J39" s="86"/>
      <c r="K39" s="86"/>
      <c r="L39" s="86"/>
      <c r="M39" s="86"/>
      <c r="N39" s="86"/>
    </row>
    <row r="40" spans="2:14" ht="15" hidden="1" customHeight="1" x14ac:dyDescent="0.25">
      <c r="B40" s="87" t="s">
        <v>27</v>
      </c>
      <c r="C40" s="87"/>
      <c r="D40" s="87"/>
      <c r="E40" s="522" t="s">
        <v>31</v>
      </c>
      <c r="F40" s="522"/>
      <c r="G40" s="522"/>
      <c r="H40" s="85"/>
      <c r="I40" s="85"/>
      <c r="J40" s="85"/>
      <c r="K40" s="85"/>
      <c r="L40" s="85"/>
      <c r="M40" s="85"/>
      <c r="N40" s="85"/>
    </row>
    <row r="41" spans="2:14" ht="15" hidden="1" customHeight="1" x14ac:dyDescent="0.25">
      <c r="B41" s="87" t="s">
        <v>28</v>
      </c>
      <c r="C41" s="87"/>
      <c r="D41" s="87"/>
      <c r="E41" s="522" t="s">
        <v>24</v>
      </c>
      <c r="F41" s="522"/>
      <c r="G41" s="522"/>
      <c r="H41" s="85"/>
      <c r="I41" s="85"/>
      <c r="J41" s="85"/>
      <c r="K41" s="85"/>
      <c r="L41" s="85"/>
      <c r="M41" s="85"/>
      <c r="N41" s="85"/>
    </row>
    <row r="42" spans="2:14" ht="15" hidden="1" customHeight="1" x14ac:dyDescent="0.25">
      <c r="B42" s="87" t="s">
        <v>29</v>
      </c>
      <c r="C42" s="87"/>
      <c r="D42" s="87"/>
      <c r="E42" s="522" t="s">
        <v>25</v>
      </c>
      <c r="F42" s="522"/>
      <c r="G42" s="522"/>
      <c r="H42" s="85"/>
      <c r="I42" s="85"/>
      <c r="J42" s="85"/>
      <c r="K42" s="85"/>
      <c r="L42" s="85"/>
      <c r="M42" s="85"/>
      <c r="N42" s="85"/>
    </row>
    <row r="43" spans="2:14" ht="15" hidden="1" customHeight="1" x14ac:dyDescent="0.25">
      <c r="B43" s="87" t="s">
        <v>30</v>
      </c>
      <c r="C43" s="87"/>
      <c r="D43" s="87"/>
      <c r="E43" s="522" t="s">
        <v>26</v>
      </c>
      <c r="F43" s="522"/>
      <c r="G43" s="522"/>
      <c r="H43" s="85"/>
      <c r="I43" s="85"/>
      <c r="J43" s="85"/>
      <c r="K43" s="85"/>
      <c r="L43" s="85"/>
      <c r="M43" s="85"/>
      <c r="N43" s="85"/>
    </row>
    <row r="44" spans="2:14" ht="15" customHeight="1" x14ac:dyDescent="0.25"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41:G41"/>
    <mergeCell ref="E42:G42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44:N44"/>
    <mergeCell ref="J18:J19"/>
    <mergeCell ref="K18:K19"/>
    <mergeCell ref="B37:N37"/>
    <mergeCell ref="B38:N38"/>
    <mergeCell ref="B39:G39"/>
    <mergeCell ref="B18:B19"/>
    <mergeCell ref="C18:C19"/>
    <mergeCell ref="F18:F19"/>
    <mergeCell ref="G18:G19"/>
    <mergeCell ref="E40:G40"/>
    <mergeCell ref="M17:M19"/>
    <mergeCell ref="N17:N19"/>
    <mergeCell ref="B35:G35"/>
    <mergeCell ref="E43:G43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6" t="s">
        <v>294</v>
      </c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8"/>
    </row>
    <row r="9" spans="2:24" ht="44.25" customHeight="1" x14ac:dyDescent="0.3">
      <c r="B9" s="552" t="s">
        <v>285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3" t="s">
        <v>283</v>
      </c>
      <c r="H10" s="554"/>
      <c r="I10" s="555"/>
      <c r="J10" s="553" t="s">
        <v>63</v>
      </c>
      <c r="K10" s="555"/>
      <c r="L10" s="91"/>
      <c r="M10" s="91"/>
    </row>
    <row r="11" spans="2:24" ht="56.25" customHeight="1" x14ac:dyDescent="0.25">
      <c r="B11" s="556" t="s">
        <v>11</v>
      </c>
      <c r="C11" s="557"/>
      <c r="D11" s="557"/>
      <c r="E11" s="558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9" t="s">
        <v>12</v>
      </c>
      <c r="C12" s="560"/>
      <c r="D12" s="560"/>
      <c r="E12" s="561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9" t="s">
        <v>298</v>
      </c>
      <c r="C13" s="550"/>
      <c r="D13" s="550"/>
      <c r="E13" s="551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31" t="s">
        <v>299</v>
      </c>
      <c r="Q13" s="431"/>
      <c r="R13" s="431"/>
      <c r="S13" s="431"/>
      <c r="T13" s="431"/>
      <c r="U13" s="431"/>
      <c r="V13" s="431"/>
      <c r="W13" s="431"/>
      <c r="X13" s="431"/>
    </row>
    <row r="14" spans="2:24" ht="24.95" customHeight="1" x14ac:dyDescent="0.25">
      <c r="B14" s="549" t="s">
        <v>13</v>
      </c>
      <c r="C14" s="550"/>
      <c r="D14" s="550"/>
      <c r="E14" s="551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2" t="s">
        <v>14</v>
      </c>
      <c r="C15" s="563"/>
      <c r="D15" s="563"/>
      <c r="E15" s="564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2" t="s">
        <v>32</v>
      </c>
      <c r="C16" s="563"/>
      <c r="D16" s="563"/>
      <c r="E16" s="564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9" t="s">
        <v>15</v>
      </c>
      <c r="C17" s="550"/>
      <c r="D17" s="550"/>
      <c r="E17" s="551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9" t="s">
        <v>16</v>
      </c>
      <c r="C18" s="550"/>
      <c r="D18" s="550"/>
      <c r="E18" s="551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9" t="s">
        <v>33</v>
      </c>
      <c r="C19" s="550"/>
      <c r="D19" s="550"/>
      <c r="E19" s="551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9" t="s">
        <v>17</v>
      </c>
      <c r="C20" s="550"/>
      <c r="D20" s="550"/>
      <c r="E20" s="551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9" t="s">
        <v>18</v>
      </c>
      <c r="C21" s="550"/>
      <c r="D21" s="550"/>
      <c r="E21" s="551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2" t="s">
        <v>19</v>
      </c>
      <c r="C22" s="563"/>
      <c r="D22" s="563"/>
      <c r="E22" s="564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5" t="s">
        <v>34</v>
      </c>
      <c r="C23" s="566"/>
      <c r="D23" s="566"/>
      <c r="E23" s="567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9" t="s">
        <v>20</v>
      </c>
      <c r="C24" s="550"/>
      <c r="D24" s="550"/>
      <c r="E24" s="551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5" t="s">
        <v>35</v>
      </c>
      <c r="C25" s="566"/>
      <c r="D25" s="566"/>
      <c r="E25" s="567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9" t="s">
        <v>36</v>
      </c>
      <c r="C26" s="550"/>
      <c r="D26" s="550"/>
      <c r="E26" s="551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9" t="s">
        <v>37</v>
      </c>
      <c r="C27" s="550"/>
      <c r="D27" s="550"/>
      <c r="E27" s="551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5" t="s">
        <v>153</v>
      </c>
      <c r="C28" s="566"/>
      <c r="D28" s="566"/>
      <c r="E28" s="567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8" t="s">
        <v>10</v>
      </c>
      <c r="M29" s="568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1" t="s">
        <v>343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9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40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6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7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7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7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7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7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7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7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7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7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8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6" t="s">
        <v>323</v>
      </c>
      <c r="B3" s="347"/>
      <c r="C3" s="347"/>
      <c r="D3" s="348"/>
    </row>
    <row r="4" spans="1:10" ht="62.25" customHeight="1" thickBot="1" x14ac:dyDescent="0.35">
      <c r="A4" s="342" t="s">
        <v>182</v>
      </c>
      <c r="B4" s="343"/>
      <c r="C4" s="343"/>
      <c r="D4" s="343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2" t="s">
        <v>133</v>
      </c>
      <c r="B5" s="343"/>
      <c r="C5" s="343"/>
      <c r="D5" s="343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2" t="s">
        <v>232</v>
      </c>
      <c r="B7" s="343"/>
      <c r="C7" s="343"/>
      <c r="D7" s="343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4" t="s">
        <v>231</v>
      </c>
      <c r="B15" s="345"/>
      <c r="C15" s="345"/>
      <c r="D15" s="345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3" t="s">
        <v>324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5" ht="39.75" customHeight="1" x14ac:dyDescent="0.35">
      <c r="A4" s="367" t="s">
        <v>182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5" ht="32.25" customHeight="1" x14ac:dyDescent="0.35">
      <c r="A5" s="364" t="s">
        <v>310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8" t="s">
        <v>307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 t="s">
        <v>62</v>
      </c>
    </row>
    <row r="8" spans="1:15" s="6" customFormat="1" ht="18" customHeight="1" x14ac:dyDescent="0.25">
      <c r="A8" s="350" t="s">
        <v>38</v>
      </c>
      <c r="B8" s="350" t="s">
        <v>150</v>
      </c>
      <c r="C8" s="350" t="s">
        <v>147</v>
      </c>
      <c r="D8" s="350" t="s">
        <v>39</v>
      </c>
      <c r="E8" s="350" t="s">
        <v>179</v>
      </c>
      <c r="F8" s="350" t="s">
        <v>136</v>
      </c>
      <c r="G8" s="361" t="s">
        <v>137</v>
      </c>
      <c r="H8" s="361" t="s">
        <v>137</v>
      </c>
      <c r="I8" s="361" t="s">
        <v>311</v>
      </c>
      <c r="J8" s="361" t="s">
        <v>312</v>
      </c>
      <c r="K8" s="361" t="s">
        <v>313</v>
      </c>
      <c r="L8" s="361" t="s">
        <v>325</v>
      </c>
      <c r="M8" s="365" t="s">
        <v>148</v>
      </c>
      <c r="N8" s="366"/>
    </row>
    <row r="9" spans="1:15" s="6" customFormat="1" ht="59.25" customHeight="1" x14ac:dyDescent="0.25">
      <c r="A9" s="351"/>
      <c r="B9" s="351"/>
      <c r="C9" s="351"/>
      <c r="D9" s="351"/>
      <c r="E9" s="351"/>
      <c r="F9" s="351"/>
      <c r="G9" s="362"/>
      <c r="H9" s="362"/>
      <c r="I9" s="362"/>
      <c r="J9" s="362"/>
      <c r="K9" s="362"/>
      <c r="L9" s="362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</row>
    <row r="55" spans="1:15" s="6" customFormat="1" ht="23.25" customHeight="1" x14ac:dyDescent="0.25">
      <c r="A55" s="360" t="s">
        <v>180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</row>
    <row r="56" spans="1:15" s="6" customFormat="1" ht="99" customHeight="1" x14ac:dyDescent="0.25">
      <c r="A56" s="356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8"/>
    </row>
    <row r="57" spans="1:15" s="6" customFormat="1" ht="15" customHeight="1" x14ac:dyDescent="0.2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5" s="6" customFormat="1" ht="23.25" customHeight="1" x14ac:dyDescent="0.25">
      <c r="A58" s="353" t="s">
        <v>178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5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9" t="s">
        <v>181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1" t="s">
        <v>314</v>
      </c>
      <c r="C4" s="371"/>
      <c r="D4" s="371"/>
      <c r="E4" s="371"/>
      <c r="F4" s="371"/>
      <c r="G4" s="371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5" t="s">
        <v>41</v>
      </c>
      <c r="C8" s="377" t="s">
        <v>265</v>
      </c>
      <c r="D8" s="377" t="s">
        <v>316</v>
      </c>
      <c r="E8" s="379" t="s">
        <v>64</v>
      </c>
      <c r="F8" s="380"/>
      <c r="G8" s="373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6"/>
      <c r="C9" s="378"/>
      <c r="D9" s="378"/>
      <c r="E9" s="218" t="s">
        <v>317</v>
      </c>
      <c r="F9" s="219" t="s">
        <v>318</v>
      </c>
      <c r="G9" s="37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1"/>
      <c r="M13" s="381"/>
      <c r="N13" s="381"/>
      <c r="O13" s="381"/>
      <c r="P13" s="381"/>
      <c r="Q13" s="381"/>
      <c r="R13" s="381"/>
      <c r="S13" s="38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9"/>
      <c r="J14" s="369"/>
      <c r="K14" s="369"/>
      <c r="L14" s="381"/>
      <c r="M14" s="381"/>
      <c r="N14" s="381"/>
      <c r="O14" s="381"/>
      <c r="P14" s="381"/>
      <c r="Q14" s="381"/>
      <c r="R14" s="381"/>
      <c r="S14" s="38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9"/>
      <c r="J15" s="369"/>
      <c r="K15" s="369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2"/>
      <c r="C34" s="372"/>
      <c r="D34" s="372"/>
      <c r="E34" s="372"/>
      <c r="F34" s="372"/>
      <c r="G34" s="372"/>
    </row>
    <row r="35" spans="2:7" ht="31.5" customHeight="1" x14ac:dyDescent="0.25">
      <c r="B35" s="370"/>
      <c r="C35" s="370"/>
      <c r="D35" s="370"/>
      <c r="E35" s="370"/>
      <c r="F35" s="370"/>
      <c r="G35" s="370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2" t="str">
        <f>'[1]2- OBJETIVOS E METAS'!A1:S1</f>
        <v>CAU/.....</v>
      </c>
      <c r="B1" s="382"/>
      <c r="C1" s="382"/>
      <c r="D1" s="382"/>
      <c r="E1" s="382"/>
      <c r="F1" s="382"/>
      <c r="G1" s="382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3"/>
      <c r="B10" s="384"/>
      <c r="C10" s="384"/>
      <c r="D10" s="384"/>
      <c r="E10" s="385"/>
      <c r="F10" s="386" t="s">
        <v>240</v>
      </c>
      <c r="G10" s="387"/>
      <c r="H10" s="386" t="s">
        <v>241</v>
      </c>
      <c r="I10" s="388"/>
      <c r="J10" s="389" t="s">
        <v>242</v>
      </c>
      <c r="K10" s="386" t="s">
        <v>243</v>
      </c>
      <c r="L10" s="387"/>
      <c r="M10" s="387"/>
      <c r="N10" s="387"/>
      <c r="O10" s="387"/>
      <c r="P10" s="387"/>
      <c r="Q10" s="387"/>
      <c r="R10" s="388"/>
      <c r="S10" s="393" t="s">
        <v>244</v>
      </c>
      <c r="X10" s="156" t="s">
        <v>116</v>
      </c>
    </row>
    <row r="11" spans="1:24" s="149" customFormat="1" ht="49.5" customHeight="1" thickBot="1" x14ac:dyDescent="0.45">
      <c r="A11" s="396" t="s">
        <v>38</v>
      </c>
      <c r="B11" s="396" t="s">
        <v>245</v>
      </c>
      <c r="C11" s="396" t="s">
        <v>246</v>
      </c>
      <c r="D11" s="396" t="s">
        <v>39</v>
      </c>
      <c r="E11" s="397" t="s">
        <v>247</v>
      </c>
      <c r="F11" s="398" t="s">
        <v>248</v>
      </c>
      <c r="G11" s="397" t="s">
        <v>249</v>
      </c>
      <c r="H11" s="398" t="s">
        <v>250</v>
      </c>
      <c r="I11" s="392" t="s">
        <v>251</v>
      </c>
      <c r="J11" s="390"/>
      <c r="K11" s="415" t="s">
        <v>252</v>
      </c>
      <c r="L11" s="416" t="s">
        <v>253</v>
      </c>
      <c r="M11" s="416" t="s">
        <v>254</v>
      </c>
      <c r="N11" s="416" t="s">
        <v>255</v>
      </c>
      <c r="O11" s="417" t="s">
        <v>256</v>
      </c>
      <c r="P11" s="419" t="s">
        <v>257</v>
      </c>
      <c r="Q11" s="419"/>
      <c r="R11" s="419"/>
      <c r="S11" s="394"/>
      <c r="X11" s="156" t="s">
        <v>130</v>
      </c>
    </row>
    <row r="12" spans="1:24" s="149" customFormat="1" ht="43.15" customHeight="1" thickBot="1" x14ac:dyDescent="0.45">
      <c r="A12" s="396"/>
      <c r="B12" s="396"/>
      <c r="C12" s="396"/>
      <c r="D12" s="396"/>
      <c r="E12" s="397"/>
      <c r="F12" s="398"/>
      <c r="G12" s="397"/>
      <c r="H12" s="398"/>
      <c r="I12" s="392"/>
      <c r="J12" s="391"/>
      <c r="K12" s="415"/>
      <c r="L12" s="416"/>
      <c r="M12" s="416"/>
      <c r="N12" s="416"/>
      <c r="O12" s="418"/>
      <c r="P12" s="157" t="s">
        <v>258</v>
      </c>
      <c r="Q12" s="157" t="s">
        <v>259</v>
      </c>
      <c r="R12" s="158" t="s">
        <v>260</v>
      </c>
      <c r="S12" s="395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9" t="s">
        <v>3</v>
      </c>
      <c r="B79" s="400"/>
      <c r="C79" s="400"/>
      <c r="D79" s="400"/>
      <c r="E79" s="400"/>
      <c r="F79" s="400"/>
      <c r="G79" s="400"/>
      <c r="H79" s="400"/>
      <c r="I79" s="400"/>
      <c r="J79" s="401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2"/>
      <c r="B80" s="402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3" t="s">
        <v>261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5"/>
    </row>
    <row r="84" spans="1:19" ht="31.15" customHeight="1" x14ac:dyDescent="0.25">
      <c r="A84" s="406" t="s">
        <v>262</v>
      </c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8"/>
    </row>
    <row r="85" spans="1:19" x14ac:dyDescent="0.25">
      <c r="A85" s="409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1"/>
    </row>
    <row r="86" spans="1:19" x14ac:dyDescent="0.25">
      <c r="A86" s="409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1"/>
    </row>
    <row r="87" spans="1:19" x14ac:dyDescent="0.25">
      <c r="A87" s="409"/>
      <c r="B87" s="410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1"/>
    </row>
    <row r="88" spans="1:19" x14ac:dyDescent="0.25">
      <c r="A88" s="409"/>
      <c r="B88" s="410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1"/>
    </row>
    <row r="89" spans="1:19" x14ac:dyDescent="0.25">
      <c r="A89" s="409"/>
      <c r="B89" s="410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1"/>
    </row>
    <row r="90" spans="1:19" x14ac:dyDescent="0.25">
      <c r="A90" s="409"/>
      <c r="B90" s="410"/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1"/>
    </row>
    <row r="91" spans="1:19" x14ac:dyDescent="0.25">
      <c r="A91" s="409"/>
      <c r="B91" s="410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1"/>
    </row>
    <row r="92" spans="1:19" x14ac:dyDescent="0.25">
      <c r="A92" s="409"/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1"/>
    </row>
    <row r="93" spans="1:19" x14ac:dyDescent="0.25">
      <c r="A93" s="409"/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1"/>
    </row>
    <row r="94" spans="1:19" x14ac:dyDescent="0.25">
      <c r="A94" s="409"/>
      <c r="B94" s="410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1"/>
    </row>
    <row r="95" spans="1:19" x14ac:dyDescent="0.25">
      <c r="A95" s="409"/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1"/>
    </row>
    <row r="96" spans="1:19" x14ac:dyDescent="0.25">
      <c r="A96" s="409"/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1"/>
    </row>
    <row r="97" spans="1:19" x14ac:dyDescent="0.25">
      <c r="A97" s="409"/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1"/>
    </row>
    <row r="98" spans="1:19" x14ac:dyDescent="0.25">
      <c r="A98" s="409"/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1"/>
    </row>
    <row r="99" spans="1:19" x14ac:dyDescent="0.25">
      <c r="A99" s="409"/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1"/>
    </row>
    <row r="100" spans="1:19" x14ac:dyDescent="0.25">
      <c r="A100" s="409"/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1"/>
    </row>
    <row r="101" spans="1:19" x14ac:dyDescent="0.25">
      <c r="A101" s="409"/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1"/>
    </row>
    <row r="102" spans="1:19" x14ac:dyDescent="0.25">
      <c r="A102" s="409"/>
      <c r="B102" s="410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1"/>
    </row>
    <row r="103" spans="1:19" x14ac:dyDescent="0.25">
      <c r="A103" s="412"/>
      <c r="B103" s="413"/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4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32" t="s">
        <v>182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25" t="s">
        <v>38</v>
      </c>
      <c r="B10" s="421" t="s">
        <v>150</v>
      </c>
      <c r="C10" s="426" t="s">
        <v>147</v>
      </c>
      <c r="D10" s="421" t="s">
        <v>157</v>
      </c>
      <c r="E10" s="426" t="s">
        <v>320</v>
      </c>
      <c r="F10" s="60"/>
      <c r="G10" s="422" t="s">
        <v>12</v>
      </c>
      <c r="H10" s="422"/>
      <c r="I10" s="421" t="s">
        <v>158</v>
      </c>
      <c r="J10" s="422" t="s">
        <v>159</v>
      </c>
      <c r="K10" s="422"/>
      <c r="L10" s="422"/>
      <c r="M10" s="422"/>
      <c r="N10" s="422"/>
      <c r="O10" s="423" t="s">
        <v>160</v>
      </c>
      <c r="P10" s="423" t="s">
        <v>161</v>
      </c>
      <c r="Q10" s="421" t="s">
        <v>20</v>
      </c>
      <c r="R10" s="422" t="s">
        <v>3</v>
      </c>
      <c r="S10" s="422" t="s">
        <v>162</v>
      </c>
      <c r="V10" s="58"/>
      <c r="W10" s="62"/>
    </row>
    <row r="11" spans="1:29" s="61" customFormat="1" ht="53.25" customHeight="1" x14ac:dyDescent="0.25">
      <c r="A11" s="425"/>
      <c r="B11" s="421"/>
      <c r="C11" s="427"/>
      <c r="D11" s="421"/>
      <c r="E11" s="427"/>
      <c r="F11" s="63"/>
      <c r="G11" s="229" t="s">
        <v>297</v>
      </c>
      <c r="H11" s="229" t="s">
        <v>163</v>
      </c>
      <c r="I11" s="421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3"/>
      <c r="P11" s="423"/>
      <c r="Q11" s="421"/>
      <c r="R11" s="422"/>
      <c r="S11" s="422"/>
      <c r="U11" s="431" t="s">
        <v>299</v>
      </c>
      <c r="V11" s="431"/>
      <c r="W11" s="431"/>
      <c r="X11" s="431"/>
      <c r="Y11" s="431"/>
      <c r="Z11" s="431"/>
      <c r="AA11" s="431"/>
      <c r="AB11" s="431"/>
      <c r="AC11" s="431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8" t="s">
        <v>168</v>
      </c>
      <c r="B46" s="428"/>
      <c r="C46" s="428"/>
      <c r="D46" s="428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9">
        <f t="shared" si="6"/>
        <v>0</v>
      </c>
      <c r="T46" s="71"/>
      <c r="U46" s="66"/>
    </row>
    <row r="47" spans="1:21" s="72" customFormat="1" ht="18.75" x14ac:dyDescent="0.3">
      <c r="A47" s="428" t="s">
        <v>162</v>
      </c>
      <c r="B47" s="428"/>
      <c r="C47" s="428"/>
      <c r="D47" s="428"/>
      <c r="E47" s="428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30"/>
      <c r="U47" s="66"/>
    </row>
    <row r="48" spans="1:21" s="75" customFormat="1" ht="18.75" x14ac:dyDescent="0.3">
      <c r="A48" s="424" t="s">
        <v>181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U48" s="66"/>
    </row>
    <row r="49" spans="2:21" s="75" customFormat="1" ht="18.75" x14ac:dyDescent="0.3"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S46:S47"/>
    <mergeCell ref="A47:E47"/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7" t="s">
        <v>266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29" s="136" customFormat="1" ht="27" customHeight="1" x14ac:dyDescent="0.3">
      <c r="A4" s="306" t="str">
        <f>'[1]2- OBJETIVOS E METAS'!A1:S1</f>
        <v>CAU/.....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29" s="136" customFormat="1" ht="23.25" customHeight="1" x14ac:dyDescent="0.3">
      <c r="A5" s="458" t="s">
        <v>306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</row>
    <row r="6" spans="1:29" ht="23.25" customHeight="1" thickBot="1" x14ac:dyDescent="0.3"/>
    <row r="7" spans="1:29" s="246" customFormat="1" ht="52.5" customHeight="1" thickBot="1" x14ac:dyDescent="0.3">
      <c r="A7" s="438" t="s">
        <v>169</v>
      </c>
      <c r="B7" s="441" t="s">
        <v>170</v>
      </c>
      <c r="C7" s="442"/>
      <c r="D7" s="283" t="s">
        <v>330</v>
      </c>
      <c r="E7" s="283" t="s">
        <v>331</v>
      </c>
      <c r="F7" s="244" t="s">
        <v>176</v>
      </c>
      <c r="G7" s="245"/>
      <c r="H7" s="438" t="s">
        <v>169</v>
      </c>
      <c r="I7" s="441" t="s">
        <v>171</v>
      </c>
      <c r="J7" s="442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9"/>
      <c r="B8" s="443" t="s">
        <v>172</v>
      </c>
      <c r="C8" s="444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9"/>
      <c r="I8" s="445" t="s">
        <v>300</v>
      </c>
      <c r="J8" s="446"/>
      <c r="K8" s="273"/>
      <c r="L8" s="273"/>
      <c r="M8" s="248">
        <f>IFERROR(L8/K8*100-100,0)</f>
        <v>0</v>
      </c>
      <c r="O8" s="434"/>
      <c r="P8" s="434"/>
      <c r="Q8" s="434"/>
      <c r="R8" s="434"/>
      <c r="S8" s="434"/>
      <c r="T8" s="434"/>
      <c r="U8" s="434"/>
      <c r="V8" s="434"/>
      <c r="W8" s="434"/>
    </row>
    <row r="9" spans="1:29" s="246" customFormat="1" ht="38.450000000000003" customHeight="1" x14ac:dyDescent="0.25">
      <c r="A9" s="439"/>
      <c r="B9" s="447" t="s">
        <v>173</v>
      </c>
      <c r="C9" s="448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9"/>
      <c r="I9" s="449" t="s">
        <v>267</v>
      </c>
      <c r="J9" s="450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9"/>
      <c r="B10" s="453" t="s">
        <v>268</v>
      </c>
      <c r="C10" s="454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40"/>
      <c r="I10" s="455" t="s">
        <v>269</v>
      </c>
      <c r="J10" s="456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9"/>
      <c r="B11" s="447" t="s">
        <v>270</v>
      </c>
      <c r="C11" s="448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7"/>
      <c r="I11" s="457"/>
      <c r="J11" s="245"/>
      <c r="K11" s="250"/>
      <c r="L11" s="250"/>
      <c r="M11" s="251"/>
      <c r="P11" s="252"/>
    </row>
    <row r="12" spans="1:29" s="246" customFormat="1" ht="29.25" customHeight="1" x14ac:dyDescent="0.25">
      <c r="A12" s="439"/>
      <c r="B12" s="447" t="s">
        <v>271</v>
      </c>
      <c r="C12" s="448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7"/>
      <c r="I12" s="457"/>
      <c r="J12" s="245"/>
      <c r="K12" s="251"/>
      <c r="L12" s="251"/>
      <c r="M12" s="251"/>
    </row>
    <row r="13" spans="1:29" s="246" customFormat="1" ht="30.75" customHeight="1" thickBot="1" x14ac:dyDescent="0.3">
      <c r="A13" s="440"/>
      <c r="B13" s="484" t="s">
        <v>272</v>
      </c>
      <c r="C13" s="485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1"/>
      <c r="O13" s="471"/>
      <c r="P13" s="471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2" t="s">
        <v>273</v>
      </c>
      <c r="B15" s="474" t="s">
        <v>177</v>
      </c>
      <c r="C15" s="475"/>
      <c r="D15" s="259" t="s">
        <v>330</v>
      </c>
      <c r="E15" s="280" t="s">
        <v>332</v>
      </c>
      <c r="F15" s="281" t="s">
        <v>176</v>
      </c>
      <c r="G15" s="253"/>
      <c r="H15" s="476" t="s">
        <v>177</v>
      </c>
      <c r="I15" s="477"/>
      <c r="J15" s="478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2"/>
      <c r="B16" s="479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9" t="s">
        <v>275</v>
      </c>
      <c r="I16" s="480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5"/>
      <c r="P16" s="435"/>
      <c r="Q16" s="435"/>
      <c r="R16" s="435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2"/>
      <c r="B17" s="436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6"/>
      <c r="I17" s="481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2"/>
      <c r="B18" s="436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6" t="s">
        <v>277</v>
      </c>
      <c r="I18" s="481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2"/>
      <c r="B19" s="436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2"/>
      <c r="I19" s="483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2"/>
      <c r="B20" s="436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2"/>
      <c r="B21" s="436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2"/>
      <c r="B22" s="436" t="s">
        <v>279</v>
      </c>
      <c r="C22" s="265" t="s">
        <v>174</v>
      </c>
      <c r="D22" s="277"/>
      <c r="E22" s="272"/>
      <c r="F22" s="264">
        <f>IFERROR(E22/D22*100-100,0)</f>
        <v>0</v>
      </c>
      <c r="G22" s="486"/>
      <c r="H22" s="486"/>
      <c r="I22" s="486"/>
    </row>
    <row r="23" spans="1:29" s="246" customFormat="1" ht="25.5" customHeight="1" x14ac:dyDescent="0.25">
      <c r="A23" s="472"/>
      <c r="B23" s="436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2"/>
      <c r="B24" s="436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2"/>
      <c r="B25" s="436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2"/>
      <c r="B26" s="436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2"/>
      <c r="B27" s="436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2"/>
      <c r="B28" s="487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3"/>
      <c r="B29" s="488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9" t="s">
        <v>282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1"/>
    </row>
    <row r="32" spans="1:29" x14ac:dyDescent="0.25">
      <c r="A32" s="462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4"/>
    </row>
    <row r="33" spans="1:13" x14ac:dyDescent="0.2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7"/>
    </row>
    <row r="34" spans="1:13" x14ac:dyDescent="0.25">
      <c r="A34" s="465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7"/>
    </row>
    <row r="35" spans="1:13" x14ac:dyDescent="0.25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7"/>
    </row>
    <row r="36" spans="1:13" x14ac:dyDescent="0.2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7"/>
    </row>
    <row r="37" spans="1:13" x14ac:dyDescent="0.25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7"/>
    </row>
    <row r="38" spans="1:13" x14ac:dyDescent="0.25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7"/>
    </row>
    <row r="39" spans="1:13" ht="15.75" thickBot="1" x14ac:dyDescent="0.3">
      <c r="A39" s="468"/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70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1" t="s">
        <v>285</v>
      </c>
      <c r="C4" s="501"/>
      <c r="D4" s="501"/>
      <c r="E4" s="501"/>
      <c r="F4" s="501"/>
    </row>
    <row r="5" spans="2:12" ht="3" customHeight="1" x14ac:dyDescent="0.25"/>
    <row r="6" spans="2:12" ht="27.75" customHeight="1" x14ac:dyDescent="0.25">
      <c r="B6" s="489" t="s">
        <v>286</v>
      </c>
      <c r="C6" s="490"/>
      <c r="D6" s="490"/>
      <c r="E6" s="490"/>
      <c r="F6" s="491"/>
      <c r="L6" t="s">
        <v>129</v>
      </c>
    </row>
    <row r="7" spans="2:12" s="2" customFormat="1" ht="30" customHeight="1" x14ac:dyDescent="0.25">
      <c r="B7" s="502" t="s">
        <v>284</v>
      </c>
      <c r="C7" s="503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1"/>
      <c r="D10" s="512"/>
      <c r="E10" s="512"/>
      <c r="F10" s="513"/>
    </row>
    <row r="11" spans="2:12" s="1" customFormat="1" ht="33" customHeight="1" x14ac:dyDescent="0.25">
      <c r="B11" s="12" t="s">
        <v>66</v>
      </c>
      <c r="C11" s="511"/>
      <c r="D11" s="512"/>
      <c r="E11" s="512"/>
      <c r="F11" s="513"/>
    </row>
    <row r="12" spans="2:12" s="1" customFormat="1" ht="20.25" customHeight="1" x14ac:dyDescent="0.25">
      <c r="B12" s="18" t="s">
        <v>154</v>
      </c>
      <c r="C12" s="511"/>
      <c r="D12" s="512"/>
      <c r="E12" s="512"/>
      <c r="F12" s="513"/>
    </row>
    <row r="13" spans="2:12" s="1" customFormat="1" ht="30" customHeight="1" x14ac:dyDescent="0.25">
      <c r="B13" s="18" t="s">
        <v>155</v>
      </c>
      <c r="C13" s="511"/>
      <c r="D13" s="512"/>
      <c r="E13" s="512"/>
      <c r="F13" s="513"/>
    </row>
    <row r="14" spans="2:12" s="1" customFormat="1" ht="27" customHeight="1" x14ac:dyDescent="0.25">
      <c r="B14" s="18" t="s">
        <v>67</v>
      </c>
      <c r="C14" s="511"/>
      <c r="D14" s="512"/>
      <c r="E14" s="512"/>
      <c r="F14" s="513"/>
    </row>
    <row r="15" spans="2:12" s="1" customFormat="1" ht="26.25" customHeight="1" x14ac:dyDescent="0.25">
      <c r="B15" s="18" t="s">
        <v>156</v>
      </c>
      <c r="C15" s="511"/>
      <c r="D15" s="512"/>
      <c r="E15" s="512"/>
      <c r="F15" s="513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2"/>
      <c r="D19" s="493"/>
      <c r="E19" s="493"/>
      <c r="F19" s="494"/>
    </row>
    <row r="20" spans="2:10" s="1" customFormat="1" ht="15.75" customHeight="1" x14ac:dyDescent="0.25">
      <c r="B20" s="31" t="s">
        <v>140</v>
      </c>
      <c r="C20" s="507"/>
      <c r="D20" s="508"/>
      <c r="E20" s="508"/>
      <c r="F20" s="509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2"/>
      <c r="D21" s="493"/>
      <c r="E21" s="493"/>
      <c r="F21" s="494"/>
    </row>
    <row r="22" spans="2:10" s="1" customFormat="1" ht="15.75" customHeight="1" x14ac:dyDescent="0.25">
      <c r="B22" s="31" t="s">
        <v>140</v>
      </c>
      <c r="C22" s="507"/>
      <c r="D22" s="508"/>
      <c r="E22" s="508"/>
      <c r="F22" s="509"/>
    </row>
    <row r="23" spans="2:10" s="1" customFormat="1" ht="33" customHeight="1" x14ac:dyDescent="0.25">
      <c r="B23" s="13" t="s">
        <v>144</v>
      </c>
      <c r="C23" s="492"/>
      <c r="D23" s="493"/>
      <c r="E23" s="493"/>
      <c r="F23" s="494"/>
    </row>
    <row r="24" spans="2:10" s="1" customFormat="1" ht="15.75" customHeight="1" x14ac:dyDescent="0.25">
      <c r="B24" s="31" t="s">
        <v>140</v>
      </c>
      <c r="C24" s="507"/>
      <c r="D24" s="508"/>
      <c r="E24" s="508"/>
      <c r="F24" s="509"/>
    </row>
    <row r="25" spans="2:10" s="1" customFormat="1" ht="33" customHeight="1" x14ac:dyDescent="0.25">
      <c r="B25" s="293" t="s">
        <v>145</v>
      </c>
      <c r="C25" s="492"/>
      <c r="D25" s="493"/>
      <c r="E25" s="493"/>
      <c r="F25" s="494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10"/>
      <c r="C27" s="510"/>
      <c r="D27" s="510"/>
      <c r="E27" s="510"/>
      <c r="F27" s="510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7"/>
      <c r="D29" s="497"/>
      <c r="E29" s="497"/>
      <c r="F29" s="497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6"/>
      <c r="C31" s="496"/>
      <c r="D31" s="496"/>
      <c r="E31" s="496"/>
      <c r="F31" s="496"/>
    </row>
    <row r="32" spans="2:10" s="1" customFormat="1" ht="24" customHeight="1" x14ac:dyDescent="0.25">
      <c r="B32" s="504" t="s">
        <v>185</v>
      </c>
      <c r="C32" s="505"/>
      <c r="D32" s="505"/>
      <c r="E32" s="505"/>
      <c r="F32" s="506"/>
    </row>
    <row r="33" spans="2:6" s="1" customFormat="1" ht="63.75" customHeight="1" x14ac:dyDescent="0.25">
      <c r="B33" s="498"/>
      <c r="C33" s="499"/>
      <c r="D33" s="499"/>
      <c r="E33" s="499"/>
      <c r="F33" s="500"/>
    </row>
    <row r="34" spans="2:6" s="1" customFormat="1" ht="20.100000000000001" customHeight="1" x14ac:dyDescent="0.25">
      <c r="B34" s="495"/>
      <c r="C34" s="495"/>
      <c r="D34" s="495"/>
      <c r="E34" s="495"/>
      <c r="F34" s="495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2016-09-21T16:19:53Z</dcterms:modified>
</cp:coreProperties>
</file>