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cretária Geral\Desktop\Plano 2017\Planejamento 2017\Planos 2017\"/>
    </mc:Choice>
  </mc:AlternateContent>
  <bookViews>
    <workbookView xWindow="0" yWindow="0" windowWidth="20490" windowHeight="7155" tabRatio="884" firstSheet="9" activeTab="10"/>
  </bookViews>
  <sheets>
    <sheet name="Mapa Estratégico" sheetId="17" state="hidden" r:id="rId1"/>
    <sheet name="Matriz Objetivos x Projetos" sheetId="14" state="hidden" r:id="rId2"/>
    <sheet name="Indicadores e Metas" sheetId="21" state="hidden" r:id="rId3"/>
    <sheet name="Quadro Geral" sheetId="15" state="hidden" r:id="rId4"/>
    <sheet name="Anexo_1.1_Usos e Fontes" sheetId="8" state="hidden" r:id="rId5"/>
    <sheet name="Quadro Geral-B" sheetId="22" state="hidden" r:id="rId6"/>
    <sheet name="Anexo_1.2_ Elemento de Despesas" sheetId="18" state="hidden" r:id="rId7"/>
    <sheet name="Anexo_1.3_Limites Estratégicos" sheetId="23" state="hidden" r:id="rId8"/>
    <sheet name="Anexo_1.4_Dados" sheetId="1" state="hidden" r:id="rId9"/>
    <sheet name="2017" sheetId="26" r:id="rId10"/>
    <sheet name="Anexo 1.4-Quadro Descritivo" sheetId="24" r:id="rId11"/>
    <sheet name="Anexo 1.6_Elemento de Despesas" sheetId="25" state="hidden" r:id="rId12"/>
  </sheets>
  <externalReferences>
    <externalReference r:id="rId13"/>
  </externalReferences>
  <definedNames>
    <definedName name="A" localSheetId="1">#REF!</definedName>
    <definedName name="A" localSheetId="3">#REF!</definedName>
    <definedName name="A">#REF!</definedName>
    <definedName name="_xlnm.Print_Area" localSheetId="4">'Anexo_1.1_Usos e Fontes'!$B$1:$G$33</definedName>
    <definedName name="_xlnm.Print_Area" localSheetId="8">Anexo_1.4_Dados!$B$1:$F$33</definedName>
    <definedName name="_xlnm.Print_Area" localSheetId="2">'Indicadores e Metas'!$A$1:$C$57</definedName>
    <definedName name="_xlnm.Print_Area" localSheetId="0">'Mapa Estratégico'!$B$1:$J$28</definedName>
    <definedName name="_xlnm.Print_Area" localSheetId="1">'Matriz Objetivos x Projetos'!$A$1:$X$27</definedName>
    <definedName name="_xlnm.Print_Area" localSheetId="3">'Quadro Geral'!$A$1:$N$63</definedName>
    <definedName name="_xlnm.Print_Area" localSheetId="5">'Quadro Geral-B'!$A$1:$T$103</definedName>
    <definedName name="_xlnm.Database" localSheetId="1">#REF!</definedName>
    <definedName name="_xlnm.Database" localSheetId="3">#REF!</definedName>
    <definedName name="_xlnm.Database">#REF!</definedName>
    <definedName name="banco_de_dados_sym" localSheetId="1">#REF!</definedName>
    <definedName name="banco_de_dados_sym">#REF!</definedName>
    <definedName name="_xlnm.Criteria" localSheetId="1">#REF!</definedName>
    <definedName name="_xlnm.Criteria">#REF!</definedName>
    <definedName name="dados" localSheetId="1">#REF!</definedName>
    <definedName name="dados">#REF!</definedName>
    <definedName name="huala" localSheetId="1">#REF!</definedName>
    <definedName name="huala">#REF!</definedName>
    <definedName name="kk" localSheetId="1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M29" i="24" l="1"/>
  <c r="I29" i="24" l="1"/>
  <c r="J21" i="24" l="1"/>
  <c r="J20" i="24"/>
  <c r="K21" i="24"/>
  <c r="K20" i="24"/>
  <c r="J22" i="24" l="1"/>
  <c r="J23" i="24"/>
  <c r="J24" i="24"/>
  <c r="J25" i="24"/>
  <c r="J26" i="24"/>
  <c r="J27" i="24"/>
  <c r="J28" i="24"/>
  <c r="S25" i="18" l="1"/>
  <c r="S26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R46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O46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12" i="18"/>
  <c r="E26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C20" i="18"/>
  <c r="C21" i="18"/>
  <c r="C22" i="18"/>
  <c r="C23" i="18"/>
  <c r="C24" i="18"/>
  <c r="C25" i="18"/>
  <c r="C26" i="18"/>
  <c r="B23" i="18"/>
  <c r="B24" i="18"/>
  <c r="B25" i="18"/>
  <c r="B26" i="18"/>
  <c r="A24" i="18"/>
  <c r="A25" i="18"/>
  <c r="A26" i="18"/>
  <c r="D24" i="18"/>
  <c r="D25" i="18"/>
  <c r="D26" i="18"/>
  <c r="D19" i="18"/>
  <c r="D20" i="18"/>
  <c r="D21" i="18"/>
  <c r="D22" i="18"/>
  <c r="D23" i="18"/>
  <c r="D13" i="18"/>
  <c r="D14" i="18"/>
  <c r="D15" i="18"/>
  <c r="D16" i="18"/>
  <c r="D17" i="18"/>
  <c r="D18" i="18"/>
  <c r="C18" i="18"/>
  <c r="C19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13" i="18"/>
  <c r="C14" i="18"/>
  <c r="C15" i="18"/>
  <c r="C16" i="18"/>
  <c r="C17" i="18"/>
  <c r="A23" i="18"/>
  <c r="B20" i="18"/>
  <c r="B21" i="18"/>
  <c r="B22" i="18"/>
  <c r="B13" i="18"/>
  <c r="B14" i="18"/>
  <c r="B15" i="18"/>
  <c r="B16" i="18"/>
  <c r="B17" i="18"/>
  <c r="B18" i="18"/>
  <c r="B19" i="18"/>
  <c r="A22" i="18"/>
  <c r="A13" i="18"/>
  <c r="A14" i="18"/>
  <c r="A15" i="18"/>
  <c r="A16" i="18"/>
  <c r="A17" i="18"/>
  <c r="A18" i="18"/>
  <c r="A19" i="18"/>
  <c r="A20" i="18"/>
  <c r="A21" i="18"/>
  <c r="S46" i="18" l="1"/>
  <c r="I13" i="15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K22" i="24" l="1"/>
  <c r="K23" i="24"/>
  <c r="K24" i="24"/>
  <c r="K25" i="24"/>
  <c r="K26" i="24"/>
  <c r="K27" i="24"/>
  <c r="K28" i="24"/>
  <c r="H29" i="24"/>
  <c r="L20" i="24" l="1"/>
  <c r="L21" i="24"/>
  <c r="L29" i="24"/>
  <c r="L28" i="24"/>
  <c r="K29" i="24"/>
  <c r="L25" i="24"/>
  <c r="L24" i="24"/>
  <c r="J29" i="24"/>
  <c r="L26" i="24"/>
  <c r="L22" i="24"/>
  <c r="L27" i="24"/>
  <c r="L23" i="24"/>
  <c r="F26" i="23"/>
  <c r="F14" i="8"/>
  <c r="F16" i="8"/>
  <c r="F18" i="8"/>
  <c r="F20" i="8"/>
  <c r="F22" i="8"/>
  <c r="E14" i="8"/>
  <c r="E15" i="8"/>
  <c r="F15" i="8" s="1"/>
  <c r="E16" i="8"/>
  <c r="E17" i="8"/>
  <c r="F17" i="8" s="1"/>
  <c r="E18" i="8"/>
  <c r="E19" i="8"/>
  <c r="F19" i="8" s="1"/>
  <c r="E20" i="8"/>
  <c r="E22" i="8"/>
  <c r="E23" i="8"/>
  <c r="F23" i="8" s="1"/>
  <c r="M10" i="15"/>
  <c r="N10" i="15" s="1"/>
  <c r="L10" i="15"/>
  <c r="L21" i="15"/>
  <c r="L22" i="15"/>
  <c r="L24" i="15"/>
  <c r="M20" i="24" l="1"/>
  <c r="M21" i="24"/>
  <c r="E12" i="23"/>
  <c r="E11" i="23"/>
  <c r="E9" i="23"/>
  <c r="E12" i="18"/>
  <c r="F28" i="8"/>
  <c r="F30" i="8"/>
  <c r="E27" i="8"/>
  <c r="F27" i="8" s="1"/>
  <c r="E28" i="8"/>
  <c r="E29" i="8"/>
  <c r="F29" i="8" s="1"/>
  <c r="E30" i="8"/>
  <c r="E31" i="8"/>
  <c r="F31" i="8" s="1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M21" i="15"/>
  <c r="N21" i="15" s="1"/>
  <c r="M22" i="15"/>
  <c r="N22" i="15" s="1"/>
  <c r="M24" i="15"/>
  <c r="N24" i="15" s="1"/>
  <c r="M25" i="15"/>
  <c r="N25" i="15" s="1"/>
  <c r="M26" i="15"/>
  <c r="N26" i="15" s="1"/>
  <c r="M27" i="15"/>
  <c r="N27" i="15" s="1"/>
  <c r="M28" i="15"/>
  <c r="N28" i="15" s="1"/>
  <c r="M29" i="15"/>
  <c r="N29" i="15" s="1"/>
  <c r="M30" i="15"/>
  <c r="N30" i="15" s="1"/>
  <c r="M31" i="15"/>
  <c r="N31" i="15" s="1"/>
  <c r="M32" i="15"/>
  <c r="N32" i="15" s="1"/>
  <c r="M33" i="15"/>
  <c r="N33" i="15" s="1"/>
  <c r="M34" i="15"/>
  <c r="N34" i="15" s="1"/>
  <c r="M35" i="15"/>
  <c r="N35" i="15" s="1"/>
  <c r="M36" i="15"/>
  <c r="N36" i="15" s="1"/>
  <c r="M37" i="15"/>
  <c r="N37" i="15" s="1"/>
  <c r="M38" i="15"/>
  <c r="N38" i="15" s="1"/>
  <c r="M39" i="15"/>
  <c r="N39" i="15" s="1"/>
  <c r="M40" i="15"/>
  <c r="N40" i="15" s="1"/>
  <c r="M41" i="15"/>
  <c r="N41" i="15" s="1"/>
  <c r="M42" i="15"/>
  <c r="N42" i="15" s="1"/>
  <c r="M43" i="15"/>
  <c r="N43" i="15" s="1"/>
  <c r="M44" i="15"/>
  <c r="N44" i="15" s="1"/>
  <c r="M45" i="15"/>
  <c r="N45" i="15" s="1"/>
  <c r="M46" i="15"/>
  <c r="N46" i="15" s="1"/>
  <c r="M47" i="15"/>
  <c r="N47" i="15" s="1"/>
  <c r="M48" i="15"/>
  <c r="N48" i="15" s="1"/>
  <c r="M49" i="15"/>
  <c r="N49" i="15" s="1"/>
  <c r="M50" i="15"/>
  <c r="N50" i="15" s="1"/>
  <c r="M51" i="15"/>
  <c r="N51" i="15" s="1"/>
  <c r="M52" i="15"/>
  <c r="N52" i="15" s="1"/>
  <c r="J53" i="15" l="1"/>
  <c r="L53" i="15" l="1"/>
  <c r="E46" i="18"/>
  <c r="A62" i="15"/>
  <c r="A61" i="15"/>
  <c r="A60" i="15"/>
  <c r="A59" i="15"/>
  <c r="C13" i="8"/>
  <c r="C12" i="8" s="1"/>
  <c r="C11" i="8" s="1"/>
  <c r="D13" i="8"/>
  <c r="D12" i="8" l="1"/>
  <c r="E13" i="8"/>
  <c r="F13" i="8" s="1"/>
  <c r="M25" i="24"/>
  <c r="M24" i="24"/>
  <c r="M23" i="24"/>
  <c r="M28" i="24"/>
  <c r="M26" i="24"/>
  <c r="M22" i="24"/>
  <c r="M8" i="23"/>
  <c r="D11" i="8" l="1"/>
  <c r="E12" i="8"/>
  <c r="F12" i="8" s="1"/>
  <c r="E8" i="23"/>
  <c r="M27" i="24"/>
  <c r="I27" i="25"/>
  <c r="K27" i="25" s="1"/>
  <c r="I26" i="25"/>
  <c r="K26" i="25" s="1"/>
  <c r="I24" i="25"/>
  <c r="K24" i="25" s="1"/>
  <c r="I22" i="25"/>
  <c r="K22" i="25" s="1"/>
  <c r="I21" i="25"/>
  <c r="K21" i="25" s="1"/>
  <c r="I20" i="25"/>
  <c r="K20" i="25" s="1"/>
  <c r="I19" i="25"/>
  <c r="K19" i="25" s="1"/>
  <c r="I18" i="25"/>
  <c r="K18" i="25" s="1"/>
  <c r="I17" i="25"/>
  <c r="K17" i="25" s="1"/>
  <c r="M16" i="25"/>
  <c r="I16" i="25"/>
  <c r="H16" i="25"/>
  <c r="G16" i="25"/>
  <c r="F16" i="25"/>
  <c r="J15" i="25"/>
  <c r="I15" i="25"/>
  <c r="K15" i="25" s="1"/>
  <c r="I14" i="25"/>
  <c r="K14" i="25" s="1"/>
  <c r="J13" i="25"/>
  <c r="I13" i="25"/>
  <c r="K13" i="25" s="1"/>
  <c r="M12" i="25"/>
  <c r="I12" i="25"/>
  <c r="H12" i="25"/>
  <c r="H23" i="25" s="1"/>
  <c r="H25" i="25" s="1"/>
  <c r="H28" i="25" s="1"/>
  <c r="G12" i="25"/>
  <c r="F12" i="25"/>
  <c r="F24" i="23"/>
  <c r="F22" i="23"/>
  <c r="F20" i="23"/>
  <c r="F18" i="23"/>
  <c r="F16" i="23"/>
  <c r="M18" i="23"/>
  <c r="M9" i="23"/>
  <c r="D12" i="23"/>
  <c r="F12" i="23" s="1"/>
  <c r="D11" i="23"/>
  <c r="F11" i="23" s="1"/>
  <c r="D9" i="23"/>
  <c r="F9" i="23" s="1"/>
  <c r="D28" i="23"/>
  <c r="F28" i="23" s="1"/>
  <c r="L19" i="23"/>
  <c r="K19" i="23"/>
  <c r="L16" i="23"/>
  <c r="K16" i="23"/>
  <c r="A4" i="23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E11" i="8" l="1"/>
  <c r="F11" i="8" s="1"/>
  <c r="L10" i="23"/>
  <c r="J18" i="25"/>
  <c r="J20" i="25"/>
  <c r="J22" i="25"/>
  <c r="J26" i="25"/>
  <c r="F23" i="25"/>
  <c r="F25" i="25" s="1"/>
  <c r="F28" i="25" s="1"/>
  <c r="M23" i="25"/>
  <c r="M25" i="25" s="1"/>
  <c r="M28" i="25" s="1"/>
  <c r="J14" i="25"/>
  <c r="G23" i="25"/>
  <c r="G25" i="25" s="1"/>
  <c r="G28" i="25" s="1"/>
  <c r="J17" i="25"/>
  <c r="J19" i="25"/>
  <c r="J21" i="25"/>
  <c r="J24" i="25"/>
  <c r="J27" i="25"/>
  <c r="M16" i="23"/>
  <c r="I23" i="25"/>
  <c r="J12" i="25"/>
  <c r="J16" i="25"/>
  <c r="K12" i="25"/>
  <c r="K16" i="25"/>
  <c r="M19" i="23"/>
  <c r="K23" i="25" l="1"/>
  <c r="J23" i="25"/>
  <c r="I25" i="25"/>
  <c r="K25" i="25" l="1"/>
  <c r="J25" i="25"/>
  <c r="J28" i="25" s="1"/>
  <c r="I28" i="25"/>
  <c r="L25" i="25" s="1"/>
  <c r="C26" i="8"/>
  <c r="D21" i="8"/>
  <c r="D26" i="8"/>
  <c r="A43" i="18"/>
  <c r="B43" i="18"/>
  <c r="D43" i="18"/>
  <c r="A44" i="18"/>
  <c r="B44" i="18"/>
  <c r="D44" i="18"/>
  <c r="A45" i="18"/>
  <c r="B45" i="18"/>
  <c r="D45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12" i="18"/>
  <c r="I53" i="15"/>
  <c r="M53" i="15" s="1"/>
  <c r="N53" i="15" s="1"/>
  <c r="Z11" i="14"/>
  <c r="Z12" i="14"/>
  <c r="Z13" i="14" s="1"/>
  <c r="Z14" i="14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25" i="14"/>
  <c r="Z26" i="14" s="1"/>
  <c r="Z27" i="14" s="1"/>
  <c r="X10" i="14"/>
  <c r="X11" i="14" s="1"/>
  <c r="W10" i="14"/>
  <c r="V10" i="14"/>
  <c r="V26" i="14" s="1"/>
  <c r="U10" i="14"/>
  <c r="U22" i="14" s="1"/>
  <c r="T10" i="14"/>
  <c r="S10" i="14"/>
  <c r="S22" i="14" s="1"/>
  <c r="R10" i="14"/>
  <c r="Q12" i="14"/>
  <c r="N27" i="14"/>
  <c r="M23" i="14"/>
  <c r="L11" i="14"/>
  <c r="K27" i="14"/>
  <c r="I11" i="14"/>
  <c r="F27" i="14"/>
  <c r="E11" i="14"/>
  <c r="C10" i="14"/>
  <c r="C23" i="14" s="1"/>
  <c r="E26" i="8" l="1"/>
  <c r="F26" i="8" s="1"/>
  <c r="E42" i="18"/>
  <c r="E38" i="18"/>
  <c r="E34" i="18"/>
  <c r="E30" i="18"/>
  <c r="E45" i="18"/>
  <c r="E41" i="18"/>
  <c r="E37" i="18"/>
  <c r="E33" i="18"/>
  <c r="E29" i="18"/>
  <c r="E44" i="18"/>
  <c r="E40" i="18"/>
  <c r="E36" i="18"/>
  <c r="E32" i="18"/>
  <c r="E28" i="18"/>
  <c r="E43" i="18"/>
  <c r="E39" i="18"/>
  <c r="E35" i="18"/>
  <c r="E31" i="18"/>
  <c r="E27" i="18"/>
  <c r="L28" i="25"/>
  <c r="K28" i="25"/>
  <c r="L27" i="25"/>
  <c r="L26" i="25"/>
  <c r="L24" i="25"/>
  <c r="L22" i="25"/>
  <c r="L21" i="25"/>
  <c r="L20" i="25"/>
  <c r="L19" i="25"/>
  <c r="L18" i="25"/>
  <c r="L17" i="25"/>
  <c r="L15" i="25"/>
  <c r="L14" i="25"/>
  <c r="L13" i="25"/>
  <c r="L12" i="25"/>
  <c r="L16" i="25"/>
  <c r="L23" i="25"/>
  <c r="D32" i="8"/>
  <c r="U11" i="14"/>
  <c r="V27" i="14"/>
  <c r="U21" i="14"/>
  <c r="U20" i="14"/>
  <c r="U19" i="14"/>
  <c r="U18" i="14"/>
  <c r="U17" i="14"/>
  <c r="U16" i="14"/>
  <c r="U15" i="14"/>
  <c r="U14" i="14"/>
  <c r="U13" i="14"/>
  <c r="U12" i="14"/>
  <c r="Q11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E22" i="14"/>
  <c r="E21" i="14"/>
  <c r="E20" i="14"/>
  <c r="E19" i="14"/>
  <c r="E18" i="14"/>
  <c r="E17" i="14"/>
  <c r="E16" i="14"/>
  <c r="E15" i="14"/>
  <c r="E14" i="14"/>
  <c r="E13" i="14"/>
  <c r="E12" i="14"/>
  <c r="G12" i="14"/>
  <c r="G13" i="14"/>
  <c r="G14" i="14"/>
  <c r="G15" i="14"/>
  <c r="G16" i="14"/>
  <c r="G17" i="14"/>
  <c r="G18" i="14"/>
  <c r="G19" i="14"/>
  <c r="G20" i="14"/>
  <c r="G21" i="14"/>
  <c r="G22" i="14"/>
  <c r="O12" i="14"/>
  <c r="O13" i="14"/>
  <c r="O14" i="14"/>
  <c r="O15" i="14"/>
  <c r="O16" i="14"/>
  <c r="O17" i="14"/>
  <c r="O18" i="14"/>
  <c r="O19" i="14"/>
  <c r="O20" i="14"/>
  <c r="O21" i="14"/>
  <c r="O22" i="14"/>
  <c r="W12" i="14"/>
  <c r="W13" i="14"/>
  <c r="W14" i="14"/>
  <c r="W15" i="14"/>
  <c r="W16" i="14"/>
  <c r="W17" i="14"/>
  <c r="W18" i="14"/>
  <c r="W19" i="14"/>
  <c r="W20" i="14"/>
  <c r="W21" i="14"/>
  <c r="D23" i="14"/>
  <c r="D24" i="14"/>
  <c r="D25" i="14"/>
  <c r="D26" i="14"/>
  <c r="D27" i="14"/>
  <c r="D12" i="14"/>
  <c r="D13" i="14"/>
  <c r="D14" i="14"/>
  <c r="D15" i="14"/>
  <c r="D16" i="14"/>
  <c r="D17" i="14"/>
  <c r="D18" i="14"/>
  <c r="D19" i="14"/>
  <c r="D20" i="14"/>
  <c r="D21" i="14"/>
  <c r="D22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G11" i="14"/>
  <c r="W25" i="14"/>
  <c r="W24" i="14"/>
  <c r="W23" i="14"/>
  <c r="G23" i="14"/>
  <c r="W22" i="14"/>
  <c r="W11" i="14"/>
  <c r="D11" i="14"/>
  <c r="S27" i="14"/>
  <c r="C27" i="14"/>
  <c r="S26" i="14"/>
  <c r="C26" i="14"/>
  <c r="S25" i="14"/>
  <c r="C25" i="14"/>
  <c r="S24" i="14"/>
  <c r="C24" i="14"/>
  <c r="S23" i="14"/>
  <c r="C12" i="14"/>
  <c r="C13" i="14"/>
  <c r="C14" i="14"/>
  <c r="C15" i="14"/>
  <c r="C16" i="14"/>
  <c r="C17" i="14"/>
  <c r="C18" i="14"/>
  <c r="C19" i="14"/>
  <c r="C20" i="14"/>
  <c r="C21" i="14"/>
  <c r="C22" i="14"/>
  <c r="K12" i="14"/>
  <c r="K13" i="14"/>
  <c r="K14" i="14"/>
  <c r="K15" i="14"/>
  <c r="K16" i="14"/>
  <c r="K17" i="14"/>
  <c r="K18" i="14"/>
  <c r="K19" i="14"/>
  <c r="K20" i="14"/>
  <c r="K21" i="14"/>
  <c r="K22" i="14"/>
  <c r="S12" i="14"/>
  <c r="S13" i="14"/>
  <c r="S14" i="14"/>
  <c r="S15" i="14"/>
  <c r="S16" i="14"/>
  <c r="S17" i="14"/>
  <c r="S18" i="14"/>
  <c r="S19" i="14"/>
  <c r="S20" i="14"/>
  <c r="S2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L23" i="14"/>
  <c r="L24" i="14"/>
  <c r="L25" i="14"/>
  <c r="L26" i="14"/>
  <c r="L27" i="14"/>
  <c r="L12" i="14"/>
  <c r="L13" i="14"/>
  <c r="L14" i="14"/>
  <c r="L15" i="14"/>
  <c r="L16" i="14"/>
  <c r="L17" i="14"/>
  <c r="L18" i="14"/>
  <c r="L19" i="14"/>
  <c r="L20" i="14"/>
  <c r="L21" i="14"/>
  <c r="L22" i="14"/>
  <c r="T22" i="14"/>
  <c r="T23" i="14"/>
  <c r="T24" i="14"/>
  <c r="T25" i="14"/>
  <c r="T26" i="14"/>
  <c r="T27" i="14"/>
  <c r="T12" i="14"/>
  <c r="T13" i="14"/>
  <c r="T14" i="14"/>
  <c r="T15" i="14"/>
  <c r="T16" i="14"/>
  <c r="T17" i="14"/>
  <c r="T18" i="14"/>
  <c r="T19" i="14"/>
  <c r="T20" i="14"/>
  <c r="T2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S11" i="14"/>
  <c r="G26" i="14"/>
  <c r="G25" i="14"/>
  <c r="G24" i="14"/>
  <c r="F12" i="14"/>
  <c r="F13" i="14"/>
  <c r="F14" i="14"/>
  <c r="F15" i="14"/>
  <c r="F16" i="14"/>
  <c r="F17" i="14"/>
  <c r="F18" i="14"/>
  <c r="F19" i="14"/>
  <c r="F20" i="14"/>
  <c r="F21" i="14"/>
  <c r="F22" i="14"/>
  <c r="F11" i="14"/>
  <c r="F23" i="14"/>
  <c r="F24" i="14"/>
  <c r="F25" i="14"/>
  <c r="F26" i="14"/>
  <c r="J12" i="14"/>
  <c r="J13" i="14"/>
  <c r="J14" i="14"/>
  <c r="J15" i="14"/>
  <c r="J16" i="14"/>
  <c r="J17" i="14"/>
  <c r="J18" i="14"/>
  <c r="J19" i="14"/>
  <c r="J20" i="14"/>
  <c r="J21" i="14"/>
  <c r="J22" i="14"/>
  <c r="J11" i="14"/>
  <c r="J23" i="14"/>
  <c r="J24" i="14"/>
  <c r="J25" i="14"/>
  <c r="J26" i="14"/>
  <c r="N12" i="14"/>
  <c r="N13" i="14"/>
  <c r="N14" i="14"/>
  <c r="N15" i="14"/>
  <c r="N16" i="14"/>
  <c r="N17" i="14"/>
  <c r="N18" i="14"/>
  <c r="N19" i="14"/>
  <c r="N20" i="14"/>
  <c r="N21" i="14"/>
  <c r="N22" i="14"/>
  <c r="N11" i="14"/>
  <c r="N23" i="14"/>
  <c r="N24" i="14"/>
  <c r="N25" i="14"/>
  <c r="N26" i="14"/>
  <c r="R12" i="14"/>
  <c r="R13" i="14"/>
  <c r="R14" i="14"/>
  <c r="R15" i="14"/>
  <c r="R16" i="14"/>
  <c r="R17" i="14"/>
  <c r="R18" i="14"/>
  <c r="R19" i="14"/>
  <c r="R20" i="14"/>
  <c r="R21" i="14"/>
  <c r="R11" i="14"/>
  <c r="R22" i="14"/>
  <c r="R23" i="14"/>
  <c r="R24" i="14"/>
  <c r="R25" i="14"/>
  <c r="R26" i="14"/>
  <c r="V12" i="14"/>
  <c r="V13" i="14"/>
  <c r="V14" i="14"/>
  <c r="V15" i="14"/>
  <c r="V16" i="14"/>
  <c r="V17" i="14"/>
  <c r="V18" i="14"/>
  <c r="V19" i="14"/>
  <c r="V20" i="14"/>
  <c r="V21" i="14"/>
  <c r="V11" i="14"/>
  <c r="V22" i="14"/>
  <c r="V23" i="14"/>
  <c r="V24" i="14"/>
  <c r="V25" i="14"/>
  <c r="P11" i="14"/>
  <c r="K11" i="14"/>
  <c r="R27" i="14"/>
  <c r="J27" i="14"/>
  <c r="O26" i="14"/>
  <c r="O25" i="14"/>
  <c r="O24" i="14"/>
  <c r="O23" i="14"/>
  <c r="T11" i="14"/>
  <c r="O11" i="14"/>
  <c r="H11" i="14"/>
  <c r="W27" i="14"/>
  <c r="O27" i="14"/>
  <c r="G27" i="14"/>
  <c r="W26" i="14"/>
  <c r="K26" i="14"/>
  <c r="K25" i="14"/>
  <c r="K24" i="14"/>
  <c r="K23" i="14"/>
  <c r="U27" i="14"/>
  <c r="Q27" i="14"/>
  <c r="M27" i="14"/>
  <c r="I27" i="14"/>
  <c r="E27" i="14"/>
  <c r="U26" i="14"/>
  <c r="Q26" i="14"/>
  <c r="M26" i="14"/>
  <c r="I26" i="14"/>
  <c r="E26" i="14"/>
  <c r="U25" i="14"/>
  <c r="Q25" i="14"/>
  <c r="M25" i="14"/>
  <c r="I25" i="14"/>
  <c r="E25" i="14"/>
  <c r="U24" i="14"/>
  <c r="Q24" i="14"/>
  <c r="M24" i="14"/>
  <c r="I24" i="14"/>
  <c r="E24" i="14"/>
  <c r="U23" i="14"/>
  <c r="Q23" i="14"/>
  <c r="I23" i="14"/>
  <c r="E23" i="14"/>
  <c r="Q22" i="14"/>
  <c r="I22" i="14"/>
  <c r="Q21" i="14"/>
  <c r="I21" i="14"/>
  <c r="Q20" i="14"/>
  <c r="I20" i="14"/>
  <c r="Q19" i="14"/>
  <c r="I19" i="14"/>
  <c r="Q18" i="14"/>
  <c r="I18" i="14"/>
  <c r="Q17" i="14"/>
  <c r="I17" i="14"/>
  <c r="Q16" i="14"/>
  <c r="I16" i="14"/>
  <c r="Q15" i="14"/>
  <c r="I15" i="14"/>
  <c r="Q14" i="14"/>
  <c r="I14" i="14"/>
  <c r="Q13" i="14"/>
  <c r="I13" i="14"/>
  <c r="I12" i="14"/>
  <c r="Q79" i="22"/>
  <c r="P79" i="22"/>
  <c r="N79" i="22"/>
  <c r="L79" i="22"/>
  <c r="K79" i="22"/>
  <c r="R78" i="22"/>
  <c r="O78" i="22"/>
  <c r="M78" i="22"/>
  <c r="R77" i="22"/>
  <c r="O77" i="22"/>
  <c r="M77" i="22"/>
  <c r="R76" i="22"/>
  <c r="O76" i="22"/>
  <c r="M76" i="22"/>
  <c r="R75" i="22"/>
  <c r="O75" i="22"/>
  <c r="M75" i="22"/>
  <c r="R74" i="22"/>
  <c r="O74" i="22"/>
  <c r="M74" i="22"/>
  <c r="R73" i="22"/>
  <c r="O73" i="22"/>
  <c r="M73" i="22"/>
  <c r="R72" i="22"/>
  <c r="O72" i="22"/>
  <c r="M72" i="22"/>
  <c r="R71" i="22"/>
  <c r="O71" i="22"/>
  <c r="M71" i="22"/>
  <c r="R70" i="22"/>
  <c r="O70" i="22"/>
  <c r="M70" i="22"/>
  <c r="R69" i="22"/>
  <c r="O69" i="22"/>
  <c r="M69" i="22"/>
  <c r="R68" i="22"/>
  <c r="O68" i="22"/>
  <c r="M68" i="22"/>
  <c r="R67" i="22"/>
  <c r="O67" i="22"/>
  <c r="M67" i="22"/>
  <c r="R66" i="22"/>
  <c r="O66" i="22"/>
  <c r="M66" i="22"/>
  <c r="R65" i="22"/>
  <c r="O65" i="22"/>
  <c r="M65" i="22"/>
  <c r="R64" i="22"/>
  <c r="O64" i="22"/>
  <c r="M64" i="22"/>
  <c r="R63" i="22"/>
  <c r="O63" i="22"/>
  <c r="M63" i="22"/>
  <c r="R62" i="22"/>
  <c r="O62" i="22"/>
  <c r="M62" i="22"/>
  <c r="R61" i="22"/>
  <c r="O61" i="22"/>
  <c r="M61" i="22"/>
  <c r="R60" i="22"/>
  <c r="O60" i="22"/>
  <c r="M60" i="22"/>
  <c r="R59" i="22"/>
  <c r="O59" i="22"/>
  <c r="M59" i="22"/>
  <c r="R58" i="22"/>
  <c r="O58" i="22"/>
  <c r="M58" i="22"/>
  <c r="R57" i="22"/>
  <c r="O57" i="22"/>
  <c r="M57" i="22"/>
  <c r="R56" i="22"/>
  <c r="O56" i="22"/>
  <c r="M56" i="22"/>
  <c r="R55" i="22"/>
  <c r="O55" i="22"/>
  <c r="M55" i="22"/>
  <c r="R54" i="22"/>
  <c r="O54" i="22"/>
  <c r="M54" i="22"/>
  <c r="R53" i="22"/>
  <c r="O53" i="22"/>
  <c r="M53" i="22"/>
  <c r="R52" i="22"/>
  <c r="O52" i="22"/>
  <c r="M52" i="22"/>
  <c r="R51" i="22"/>
  <c r="O51" i="22"/>
  <c r="M51" i="22"/>
  <c r="R50" i="22"/>
  <c r="O50" i="22"/>
  <c r="M50" i="22"/>
  <c r="R49" i="22"/>
  <c r="O49" i="22"/>
  <c r="M49" i="22"/>
  <c r="R48" i="22"/>
  <c r="O48" i="22"/>
  <c r="M48" i="22"/>
  <c r="R47" i="22"/>
  <c r="O47" i="22"/>
  <c r="M47" i="22"/>
  <c r="R46" i="22"/>
  <c r="O46" i="22"/>
  <c r="M46" i="22"/>
  <c r="R45" i="22"/>
  <c r="O45" i="22"/>
  <c r="M45" i="22"/>
  <c r="R44" i="22"/>
  <c r="O44" i="22"/>
  <c r="M44" i="22"/>
  <c r="R43" i="22"/>
  <c r="O43" i="22"/>
  <c r="M43" i="22"/>
  <c r="R42" i="22"/>
  <c r="O42" i="22"/>
  <c r="M42" i="22"/>
  <c r="R41" i="22"/>
  <c r="O41" i="22"/>
  <c r="M41" i="22"/>
  <c r="R40" i="22"/>
  <c r="O40" i="22"/>
  <c r="M40" i="22"/>
  <c r="R39" i="22"/>
  <c r="O39" i="22"/>
  <c r="M39" i="22"/>
  <c r="R38" i="22"/>
  <c r="O38" i="22"/>
  <c r="M38" i="22"/>
  <c r="R37" i="22"/>
  <c r="O37" i="22"/>
  <c r="M37" i="22"/>
  <c r="R36" i="22"/>
  <c r="O36" i="22"/>
  <c r="M36" i="22"/>
  <c r="R35" i="22"/>
  <c r="O35" i="22"/>
  <c r="M35" i="22"/>
  <c r="R34" i="22"/>
  <c r="O34" i="22"/>
  <c r="M34" i="22"/>
  <c r="R33" i="22"/>
  <c r="O33" i="22"/>
  <c r="M33" i="22"/>
  <c r="R32" i="22"/>
  <c r="O32" i="22"/>
  <c r="M32" i="22"/>
  <c r="R31" i="22"/>
  <c r="O31" i="22"/>
  <c r="M31" i="22"/>
  <c r="R30" i="22"/>
  <c r="O30" i="22"/>
  <c r="M30" i="22"/>
  <c r="R29" i="22"/>
  <c r="O29" i="22"/>
  <c r="M29" i="22"/>
  <c r="R28" i="22"/>
  <c r="O28" i="22"/>
  <c r="M28" i="22"/>
  <c r="R27" i="22"/>
  <c r="O27" i="22"/>
  <c r="M27" i="22"/>
  <c r="R26" i="22"/>
  <c r="O26" i="22"/>
  <c r="M26" i="22"/>
  <c r="R25" i="22"/>
  <c r="O25" i="22"/>
  <c r="M25" i="22"/>
  <c r="R24" i="22"/>
  <c r="O24" i="22"/>
  <c r="M24" i="22"/>
  <c r="R23" i="22"/>
  <c r="O23" i="22"/>
  <c r="M23" i="22"/>
  <c r="R22" i="22"/>
  <c r="O22" i="22"/>
  <c r="M22" i="22"/>
  <c r="R21" i="22"/>
  <c r="O21" i="22"/>
  <c r="M21" i="22"/>
  <c r="R20" i="22"/>
  <c r="O20" i="22"/>
  <c r="M20" i="22"/>
  <c r="R19" i="22"/>
  <c r="O19" i="22"/>
  <c r="M19" i="22"/>
  <c r="R18" i="22"/>
  <c r="O18" i="22"/>
  <c r="M18" i="22"/>
  <c r="R17" i="22"/>
  <c r="O17" i="22"/>
  <c r="M17" i="22"/>
  <c r="R16" i="22"/>
  <c r="O16" i="22"/>
  <c r="M16" i="22"/>
  <c r="R15" i="22"/>
  <c r="O15" i="22"/>
  <c r="M15" i="22"/>
  <c r="R14" i="22"/>
  <c r="O14" i="22"/>
  <c r="M14" i="22"/>
  <c r="R13" i="22"/>
  <c r="O13" i="22"/>
  <c r="M13" i="22"/>
  <c r="A1" i="22"/>
  <c r="G27" i="8" l="1"/>
  <c r="G31" i="8"/>
  <c r="G28" i="8"/>
  <c r="G32" i="8"/>
  <c r="G29" i="8"/>
  <c r="G30" i="8"/>
  <c r="G26" i="8"/>
  <c r="E10" i="23"/>
  <c r="D24" i="8"/>
  <c r="L17" i="23"/>
  <c r="M79" i="22"/>
  <c r="O79" i="22"/>
  <c r="G17" i="8" l="1"/>
  <c r="G14" i="8"/>
  <c r="G18" i="8"/>
  <c r="G22" i="8"/>
  <c r="G15" i="8"/>
  <c r="G19" i="8"/>
  <c r="G23" i="8"/>
  <c r="D33" i="8"/>
  <c r="G16" i="8"/>
  <c r="G20" i="8"/>
  <c r="G24" i="8"/>
  <c r="G13" i="8"/>
  <c r="G12" i="8"/>
  <c r="G11" i="8"/>
  <c r="G21" i="8"/>
  <c r="E13" i="23"/>
  <c r="E27" i="23" s="1"/>
  <c r="E17" i="23"/>
  <c r="E23" i="23"/>
  <c r="E29" i="23"/>
  <c r="E21" i="23"/>
  <c r="Q46" i="18"/>
  <c r="H46" i="18"/>
  <c r="I46" i="18"/>
  <c r="J46" i="18"/>
  <c r="K46" i="18"/>
  <c r="L46" i="18"/>
  <c r="M46" i="18"/>
  <c r="N46" i="18"/>
  <c r="G46" i="18"/>
  <c r="E19" i="23" l="1"/>
  <c r="E25" i="23"/>
  <c r="P46" i="18"/>
  <c r="C11" i="14" l="1"/>
  <c r="D27" i="18" l="1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12" i="18"/>
  <c r="C12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12" i="18"/>
  <c r="C32" i="8"/>
  <c r="E32" i="8" s="1"/>
  <c r="F32" i="8" s="1"/>
  <c r="C21" i="8"/>
  <c r="E21" i="8" s="1"/>
  <c r="F21" i="8" s="1"/>
  <c r="R12" i="18" l="1"/>
  <c r="S12" i="18" s="1"/>
  <c r="D28" i="14"/>
  <c r="C24" i="8" l="1"/>
  <c r="D8" i="23"/>
  <c r="F8" i="23" s="1"/>
  <c r="S44" i="18"/>
  <c r="S43" i="18"/>
  <c r="S45" i="18"/>
  <c r="Y16" i="14"/>
  <c r="Y19" i="14"/>
  <c r="Y24" i="14"/>
  <c r="Y21" i="14"/>
  <c r="Y15" i="14"/>
  <c r="Y25" i="14"/>
  <c r="Y11" i="14"/>
  <c r="Y27" i="14"/>
  <c r="Y22" i="14"/>
  <c r="Y17" i="14"/>
  <c r="Y13" i="14"/>
  <c r="Y23" i="14"/>
  <c r="Y14" i="14"/>
  <c r="Y26" i="14"/>
  <c r="Y18" i="14"/>
  <c r="Y20" i="14"/>
  <c r="Y12" i="14"/>
  <c r="S37" i="18"/>
  <c r="S34" i="18"/>
  <c r="S32" i="18"/>
  <c r="S33" i="18"/>
  <c r="S35" i="18"/>
  <c r="S39" i="18"/>
  <c r="S36" i="18"/>
  <c r="S42" i="18"/>
  <c r="S41" i="18"/>
  <c r="S40" i="18"/>
  <c r="S38" i="18"/>
  <c r="S29" i="18"/>
  <c r="S30" i="18"/>
  <c r="S27" i="18"/>
  <c r="S31" i="18"/>
  <c r="S28" i="18"/>
  <c r="P28" i="14"/>
  <c r="H28" i="14"/>
  <c r="X28" i="14"/>
  <c r="T28" i="14"/>
  <c r="L28" i="14"/>
  <c r="U28" i="14"/>
  <c r="S28" i="14"/>
  <c r="Q28" i="14"/>
  <c r="G28" i="14"/>
  <c r="C28" i="14"/>
  <c r="K28" i="14"/>
  <c r="O28" i="14"/>
  <c r="W28" i="14"/>
  <c r="M28" i="14"/>
  <c r="E28" i="14"/>
  <c r="R28" i="14"/>
  <c r="P47" i="18"/>
  <c r="N28" i="14"/>
  <c r="F28" i="14"/>
  <c r="J28" i="14"/>
  <c r="I28" i="14"/>
  <c r="V28" i="14"/>
  <c r="C33" i="8" l="1"/>
  <c r="E24" i="8"/>
  <c r="F24" i="8" s="1"/>
  <c r="K10" i="23"/>
  <c r="K17" i="23" s="1"/>
  <c r="M17" i="23" s="1"/>
  <c r="D10" i="23"/>
  <c r="F10" i="23" s="1"/>
  <c r="R47" i="18"/>
  <c r="L47" i="18"/>
  <c r="K47" i="18"/>
  <c r="I47" i="18"/>
  <c r="Q47" i="18"/>
  <c r="O47" i="18"/>
  <c r="M47" i="18"/>
  <c r="H47" i="18"/>
  <c r="N47" i="18"/>
  <c r="G47" i="18"/>
  <c r="J47" i="18"/>
  <c r="M10" i="23" l="1"/>
  <c r="D13" i="23"/>
  <c r="F13" i="23" l="1"/>
  <c r="D27" i="23"/>
  <c r="F27" i="23" s="1"/>
  <c r="D17" i="23"/>
  <c r="F17" i="23" s="1"/>
  <c r="D29" i="23"/>
  <c r="F29" i="23" s="1"/>
  <c r="D25" i="23"/>
  <c r="F25" i="23" s="1"/>
  <c r="D19" i="23"/>
  <c r="F19" i="23" s="1"/>
  <c r="D23" i="23"/>
  <c r="F23" i="23" s="1"/>
  <c r="D21" i="23"/>
  <c r="F21" i="23" s="1"/>
  <c r="E33" i="8" l="1"/>
</calcChain>
</file>

<file path=xl/comments1.xml><?xml version="1.0" encoding="utf-8"?>
<comments xmlns="http://schemas.openxmlformats.org/spreadsheetml/2006/main">
  <authors>
    <author>Gustavo Milhomem Brito Menezes</author>
    <author>Flavia Rios Costa</author>
    <author>Gerente CAUAP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12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D8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2"/>
            <color indexed="81"/>
            <rFont val="Tahoma"/>
            <family val="2"/>
          </rPr>
          <t>Selecionar uma das opções nas células abaixo que estão de acordo com os objetivos estratégicos do Mapa Estratégico.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12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12"/>
            <color indexed="81"/>
            <rFont val="Tahoma"/>
            <family val="2"/>
          </rPr>
          <t xml:space="preserve">Valores  dos Projetos/Atividades do Plano de Ação 2017
</t>
        </r>
      </text>
    </comment>
    <comment ref="K8" authorId="1" shapeId="0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</t>
        </r>
        <r>
          <rPr>
            <sz val="12"/>
            <color indexed="81"/>
            <rFont val="Tahoma"/>
            <family val="2"/>
          </rPr>
          <t>io.</t>
        </r>
      </text>
    </comment>
    <comment ref="I19" authorId="2" shapeId="0">
      <text>
        <r>
          <rPr>
            <b/>
            <sz val="9"/>
            <color indexed="81"/>
            <rFont val="Tahoma"/>
            <family val="2"/>
          </rPr>
          <t>Gerente CAUAP: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QUAL O VALOR PARA 2016?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 Os valores devem ser iguais das Diretrizes 2017. </t>
        </r>
      </text>
    </comment>
    <comment ref="B14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B15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1" shapeId="0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 shapeId="0">
      <text>
        <r>
          <rPr>
            <b/>
            <sz val="11"/>
            <color indexed="81"/>
            <rFont val="Tahoma"/>
            <family val="2"/>
          </rPr>
          <t>Valor do APORTE DO CSC +  FUNDO DE RESERVA DO CSC.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Tania Mara Chaves Daldegan</author>
    <author>Flavia Rios Costa</author>
  </authors>
  <commentList>
    <comment ref="J10" authorId="0" shapeId="0">
      <text>
        <r>
          <rPr>
            <b/>
            <sz val="20"/>
            <color indexed="81"/>
            <rFont val="Segoe UI"/>
            <family val="2"/>
          </rPr>
          <t>Apresentar justificativas para as metas físicas não realizadas.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0" authorId="0" shapeId="0">
      <text>
        <r>
          <rPr>
            <b/>
            <sz val="16"/>
            <color indexed="81"/>
            <rFont val="Segoe UI"/>
            <family val="2"/>
          </rPr>
          <t xml:space="preserve">
Apresentar justificativas para as transposições, as metas financeiras não executadas, bem como as que se apresentarem em patamares divergentes das metas físicas.
</t>
        </r>
      </text>
    </comment>
    <comment ref="C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  <comment ref="P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</commentList>
</comments>
</file>

<file path=xl/comments4.xml><?xml version="1.0" encoding="utf-8"?>
<comments xmlns="http://schemas.openxmlformats.org/spreadsheetml/2006/main">
  <authors>
    <author>Gustavo Milhomem Brito Menezes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Flavia Rios Costa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</commentList>
</comments>
</file>

<file path=xl/comments6.xml><?xml version="1.0" encoding="utf-8"?>
<comments xmlns="http://schemas.openxmlformats.org/spreadsheetml/2006/main">
  <authors>
    <author>Tania Mara Chaves Daldegan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 xml:space="preserve"> Valor bruto, incluindo o auxílio alimentação, auxílio transporte, plano de saúde e demais benefícios.</t>
        </r>
      </text>
    </comment>
    <comment ref="B27" authorId="0" shapeId="0">
      <text>
        <r>
          <rPr>
            <b/>
            <sz val="9"/>
            <color indexed="81"/>
            <rFont val="Segoe UI"/>
            <family val="2"/>
          </rPr>
          <t>O aporte do CSC compreende o CSC + Fundo de Reserva do CSC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<sst xmlns="http://schemas.openxmlformats.org/spreadsheetml/2006/main" count="627" uniqueCount="392">
  <si>
    <t>Início:</t>
  </si>
  <si>
    <t>Término:</t>
  </si>
  <si>
    <t>3.1.1 Custeados com Recursos do Fundo de Apoio</t>
  </si>
  <si>
    <t>Total</t>
  </si>
  <si>
    <t>Ações</t>
  </si>
  <si>
    <t>Metas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</si>
  <si>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</si>
  <si>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</si>
  <si>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</si>
  <si>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</si>
  <si>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</si>
  <si>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</si>
  <si>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</si>
  <si>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</si>
  <si>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</si>
  <si>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</si>
  <si>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</si>
  <si>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</si>
  <si>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</si>
  <si>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</si>
  <si>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</si>
  <si>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</si>
  <si>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</si>
  <si>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</si>
  <si>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</si>
  <si>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</si>
  <si>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</si>
  <si>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</si>
  <si>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</si>
  <si>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</si>
  <si>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</si>
  <si>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</si>
  <si>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</si>
  <si>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</si>
  <si>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</si>
  <si>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</si>
  <si>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</si>
  <si>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</si>
  <si>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Unidade Responsável</t>
  </si>
  <si>
    <t>Denominação</t>
  </si>
  <si>
    <t>TOTAL</t>
  </si>
  <si>
    <t>Especificação</t>
  </si>
  <si>
    <t>I - FONTES</t>
  </si>
  <si>
    <t>1. Receitas Correntes</t>
  </si>
  <si>
    <t>1.1 Receitas de Arrecadação</t>
  </si>
  <si>
    <t>1.1.1 Anuidades</t>
  </si>
  <si>
    <t>1.1.1.1 Pessoa Física</t>
  </si>
  <si>
    <t>1.1.1.2 Pessoa Jurídica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</si>
  <si>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</si>
  <si>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</si>
  <si>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</si>
  <si>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</si>
  <si>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</si>
  <si>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 xml:space="preserve"> I – TOTAL</t>
  </si>
  <si>
    <t>II. USOS</t>
  </si>
  <si>
    <t>II.1 Programação Operacional</t>
  </si>
  <si>
    <t>Projetos</t>
  </si>
  <si>
    <t>II.2 Aportes ao Fundo de Apoio</t>
  </si>
  <si>
    <t>II – TOTAL</t>
  </si>
  <si>
    <t>VARIAÇÃO (I-II)</t>
  </si>
  <si>
    <t>1.1.2 RRT</t>
  </si>
  <si>
    <t>A custear com Recursos do Fundo de Apoio</t>
  </si>
  <si>
    <t>Valores em R$ 1,00</t>
  </si>
  <si>
    <t xml:space="preserve">Variação </t>
  </si>
  <si>
    <t xml:space="preserve">Variação                                                     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</si>
  <si>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</si>
  <si>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</si>
  <si>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</si>
  <si>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</si>
  <si>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</si>
  <si>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</si>
  <si>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2.2 Outras Receitas</t>
  </si>
  <si>
    <t>II.4 Reserva de Contingência</t>
  </si>
  <si>
    <t>Ser reconhecido como referência na defesa e fomento das boas práticas da Arquitetura e Urbanismo</t>
  </si>
  <si>
    <t>Impactar significativamente o planejamento e a gestão do território</t>
  </si>
  <si>
    <t>Índice de municípios que possuem políticas públicas de planejamento e gestão do território (Estados)</t>
  </si>
  <si>
    <t>Índice de recursos destinados às políticas públicas de planejamento e gestão do território (Estados)</t>
  </si>
  <si>
    <t>Valorizar a Arquitetura e Urbanismo</t>
  </si>
  <si>
    <t>Tornar a fiscalização um vetor de melhoria do exercício da Arquitetura e Urbanismo</t>
  </si>
  <si>
    <t>Índice da capacidade de fiscalização (Estados)</t>
  </si>
  <si>
    <t>Índice de presença profissional nos serviços fiscalizados (Estados)</t>
  </si>
  <si>
    <t>Índice de RRT por mês por profissional ativo (Estados)</t>
  </si>
  <si>
    <t>Assegurar a eficácia no atendimento e no relacionamento com os arquitetos e urbanistas e a sociedade</t>
  </si>
  <si>
    <t>Índice de atendimento (Estados)</t>
  </si>
  <si>
    <t>Índice de satisfação com a solução da demanda (Estados)</t>
  </si>
  <si>
    <t>Estimular o conhecimento, o uso de processos criativos e a difusão das melhores práticas em Arquitetura e Urbanismo</t>
  </si>
  <si>
    <t>Índice da intenção (plano) de investimento em patrocínios (Estados)</t>
  </si>
  <si>
    <t>Índice da capacidade de execução dos investimentos em patrocínios (Estados)</t>
  </si>
  <si>
    <t>Taxa de aplicabilidade dos conhecimentos difundidos</t>
  </si>
  <si>
    <t>Influenciar as diretrizes do ensino de Arquitetura e Urbanismo e sua formação continuada</t>
  </si>
  <si>
    <t>Índice de aproveitamento das manifestações técnicas do CAU no MEC (CAU BR)</t>
  </si>
  <si>
    <t>Índice de aprovação das Diretrizes Curriculares Nacionais (DCN) propostas pelo CAU ao Conselho Nacional de Ensino (CNE) (CAU BR)</t>
  </si>
  <si>
    <t>Garantir a participação dos arquitetos e urbanistas no planejamento territorial e na gestão urbana</t>
  </si>
  <si>
    <t>Índice de presença profissional em órgãos de planejamento e gestão urbana (Estados)</t>
  </si>
  <si>
    <t>Índice de municípios que possuem um órgão de planejamento urbano (Estados)</t>
  </si>
  <si>
    <t>Estimular a produção da arquitetura e urbanismo como política de Estado</t>
  </si>
  <si>
    <t>Participação do CAU na elaboração de leis que impactem o exercício profissional da Arquitetura e Urbanismo (Estados)</t>
  </si>
  <si>
    <t>Obrigatoriedade de planos urbanísticos para as cidades (Estados)</t>
  </si>
  <si>
    <t>Índice de obras públicas de Arquitetura e Urbanismo realizadas via concurso (Estados)</t>
  </si>
  <si>
    <t>Redução de projetos tipo replicáveis para o país/estado/município (Estados)</t>
  </si>
  <si>
    <t>Assegurar a eficácia no relacionamento e comunicação com a sociedade</t>
  </si>
  <si>
    <t>Acessos à página do CAU UF (Estados)</t>
  </si>
  <si>
    <t>Índice de presença na mídia como um todo (Estados)</t>
  </si>
  <si>
    <t>Índice de inserções positivas na mídia (Estados)</t>
  </si>
  <si>
    <t>Promover o exercício ético e qualificado da profissão</t>
  </si>
  <si>
    <t>Índice de escolas que possuem disciplinas com conteúdo sobre a ética profissional (Estados)</t>
  </si>
  <si>
    <t>Índice de eficiência na conclusão de processos éticos (Estados)</t>
  </si>
  <si>
    <t>Fomentar o acesso da sociedade à Arquitetura e Urbanismo</t>
  </si>
  <si>
    <t>Índice de RRT por população (1.000 habitantes) (Estados)</t>
  </si>
  <si>
    <t>Índice de RRTs mínimas (Estados)</t>
  </si>
  <si>
    <t>Assegurar a sustentabilidade financeira</t>
  </si>
  <si>
    <t>Índice de receita por arquiteto e urbanista (Estados)</t>
  </si>
  <si>
    <t>Relação receita/custo de pessoal (Estados)</t>
  </si>
  <si>
    <t>Índice de liquidez corrente (Estados)</t>
  </si>
  <si>
    <t>Índice de inadimplência pessoa física (Estados)</t>
  </si>
  <si>
    <t>Índice de inadimplência pessoa jurídica (Estados)</t>
  </si>
  <si>
    <t>Aprimorar e inovar os processos e as ações</t>
  </si>
  <si>
    <t>Índice de processos aprimorados e/ou inovados (Estados)</t>
  </si>
  <si>
    <t>Desenvolver competências de dirigentes e colaboradores</t>
  </si>
  <si>
    <t>Média de horas de treinamento por colaboradores e dirigentes (Estados)</t>
  </si>
  <si>
    <t>Índice de aproveitamento dos treinamentos (Estados)</t>
  </si>
  <si>
    <t>Índice de competências desenvolvidas (Estados)</t>
  </si>
  <si>
    <t>Construir cultura organizacional adequada à estratégia</t>
  </si>
  <si>
    <t>Índice de engajamento dos colaboradores e dirigentes (Estados)</t>
  </si>
  <si>
    <t>Ter sistemas de informação e infraestrutura que viabilizem a gestão e o atendimento dos arquitetos e urbanistas e a sociedade</t>
  </si>
  <si>
    <t>Índice de satisfação interna com a tecnologia utilizada (Estados)</t>
  </si>
  <si>
    <t>Índice de satisfação externa com a tecnologia utilizada (Estados)</t>
  </si>
  <si>
    <t>Perspectivas</t>
  </si>
  <si>
    <t>Visão</t>
  </si>
  <si>
    <t>Sociedade</t>
  </si>
  <si>
    <t>Assegurar a eficácia no atendimento e no relacionamento com os Arquitetos e Urbanistas e a Sociedade</t>
  </si>
  <si>
    <t>Garantir a participação dos Arquitetos e Urbanistas no planejamento territorial e na gestão urbana</t>
  </si>
  <si>
    <t>Estimular a produção da Arquitetura e Urbanismo como política de Estado</t>
  </si>
  <si>
    <t>Indicadores Institucionais e de Resultado (agrupados por objetivo estratégico) - Metas</t>
  </si>
  <si>
    <t>Matriz Objetivos Estratégicos X Projetos</t>
  </si>
  <si>
    <t>Parcial  R$</t>
  </si>
  <si>
    <t>Objetivo Estratégico Principal</t>
  </si>
  <si>
    <t>Objetivo Estratégico Secundário</t>
  </si>
  <si>
    <t>Pessoas e Infraestrutura</t>
  </si>
  <si>
    <t>Processos Internos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</si>
  <si>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</si>
  <si>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</si>
  <si>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</si>
  <si>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</si>
  <si>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</si>
  <si>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</si>
  <si>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</si>
  <si>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FP</t>
  </si>
  <si>
    <t xml:space="preserve">Variação  </t>
  </si>
  <si>
    <t xml:space="preserve">A custear com Recursos do Fundo de Apoio (R$) </t>
  </si>
  <si>
    <t>P/A</t>
  </si>
  <si>
    <t>MAPA ESTRATÉGICO CAU/UF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</si>
  <si>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</si>
  <si>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</si>
  <si>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</si>
  <si>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</si>
  <si>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</si>
  <si>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</si>
  <si>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</si>
  <si>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</si>
  <si>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</si>
  <si>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</si>
  <si>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</si>
  <si>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</si>
  <si>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</si>
  <si>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</si>
  <si>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Aluguéis e Encargos</t>
  </si>
  <si>
    <t>Outras Despesas</t>
  </si>
  <si>
    <t>TOTAL GERAL</t>
  </si>
  <si>
    <t>BASE DE CÁLCULO</t>
  </si>
  <si>
    <t>APLICAÇÕES DE RECURSOS</t>
  </si>
  <si>
    <t xml:space="preserve">FOLHA DE PAGAMENTO </t>
  </si>
  <si>
    <t>1. Receita de Arrecadação</t>
  </si>
  <si>
    <t>2. Recursos do fundo de apoio (CAU Básico)</t>
  </si>
  <si>
    <t>Valor</t>
  </si>
  <si>
    <t xml:space="preserve">% </t>
  </si>
  <si>
    <t>Variação (%)</t>
  </si>
  <si>
    <t>LIMITES</t>
  </si>
  <si>
    <t>1.        ANEXOS</t>
  </si>
  <si>
    <t xml:space="preserve">Objetivo Geral </t>
  </si>
  <si>
    <t xml:space="preserve">2.   AVALIAÇÃO GERAL </t>
  </si>
  <si>
    <t>LEGENDA: P = PROJETO/ A = ATIVIDADE/ FP = FUNDO DE APOIO</t>
  </si>
  <si>
    <t>CAU/UF:</t>
  </si>
  <si>
    <t>Programação 2016</t>
  </si>
  <si>
    <t>Orientação:  As células sinalizadas, em cinza, são fórmulas e não devem ser modificadas. Preencher apenas os campos em branco.</t>
  </si>
  <si>
    <t>4. COMENTÁRIOS</t>
  </si>
  <si>
    <t>1.1.3 Taxas e Multas</t>
  </si>
  <si>
    <t xml:space="preserve">Fórmula </t>
  </si>
  <si>
    <t xml:space="preserve">Periodicidade </t>
  </si>
  <si>
    <t>anual</t>
  </si>
  <si>
    <t>número de municípios do Estado que 
possuem políticas públicas de 
planejamento e gestão do território
          ________________________________ x 100
total de municípios do Estado
(valor do ano)</t>
  </si>
  <si>
    <t>a cada dois anos</t>
  </si>
  <si>
    <t>Σ dos orçamentos dos municípios do 
Estado destinados à políticas públicas 
de planejamento e gestão do território
          _______________________________ x 100
totais dos orçamentos dos 
municípios do Estado
(valor do ano)</t>
  </si>
  <si>
    <t>Índice de participação na construção civil (Estados)</t>
  </si>
  <si>
    <t xml:space="preserve">total do faturamento da 
Arquitetura e Urbanismo
       _________________________ x 100
total do faturamento da 
construção civil
</t>
  </si>
  <si>
    <t>quantidade de serviços 
fiscalizados pelo CAU/UF
             _____________________________     x 100
número de serviços em execução 
conhecidos no Estado
(acumulado no ano)</t>
  </si>
  <si>
    <t>trimestral</t>
  </si>
  <si>
    <t>quantidade de presença 
profissional (com RRT)
               _____________________________     x 100
número de serviços 
fiscalizados no Estado
(acumulado no ano)</t>
  </si>
  <si>
    <t>número total de RRT 
registrados por mês 
 ________________________________
número total de 
profissionais ativos no Estado</t>
  </si>
  <si>
    <t>número de solicitações 
tratadas em até 30 dias
               _________________________     x 100
número de solicitações
(valor do trimestre)</t>
  </si>
  <si>
    <t>número de usuários satisfeitos 
com a solução da demanda
            __________________________    x 100
número de usuários que 
responderam a pesquisa
(valor do trimestre)</t>
  </si>
  <si>
    <t>valor orçamentário destinado 
a patrocínios 
            ____________________________      x 100
orçamento total
(valor do ano)</t>
  </si>
  <si>
    <t>valor orçamentário 
investido (executado) em patrocínios
            ____________________________      x 100
valor orçamentário destinado 
a patrocínios
(acumulado no ano)</t>
  </si>
  <si>
    <t>número de 
conhecimentos aplicados
           _________________________ x 100
número de 
conhecimentos difundidos</t>
  </si>
  <si>
    <t>número de órgãos públicos nos 
municípios do Estado que atuam em 
planejamento territorial e gestão 
urbana que utilizem pelo 
menos um arquiteto e 
urbanista (interno ou externo)
           ________________________________     x 100
número de órgãos públicos nos 
municípios do Estado que atuam em 
planejamento territorial e gestão urbana
(valor do ano)</t>
  </si>
  <si>
    <t>número de municípios no Estado que possuem 
um órgão de planejamento urbano
             ________________________________     x 100
total de municípios no Estado
(valor do ano)</t>
  </si>
  <si>
    <t>número de projetos de lei com 
envolvimento do CAU
           __________________________________   x 100
total de projetos de lei que impactam a 
Arquitetura e Urbanismo</t>
  </si>
  <si>
    <t>número de planos diretores que contemplam planos urbanísticos nos municípios do Estado
             ________________________________     x 100
número de planos diretores
nos municípios do Estado
(acumulado no ano)</t>
  </si>
  <si>
    <t>total de obras públicas de Arquitetura 
e Urbanismo realizadas via concurso
nos municípios do Estado
                 _____________________________       x 100
total de obras públicas de 
Arquitetura e Urbanismo
nos municípios do Estado
(acumulado no ano)</t>
  </si>
  <si>
    <t>número de projetos tipo
nos municípios do Estado
_______________________________
total de órgãos dos 
municípios do Estado
(acumulado no ano)</t>
  </si>
  <si>
    <t>Quantidade de acessos qualificados (visitantes únicos) a página do CAU
(acumulado no ano)</t>
  </si>
  <si>
    <t>número de inserções na mídia 
em geral onde o CAU foi citado
                _______________________________   x 100
total de notícias sobre questões 
de Arquitetura e Urbanismo 
(valor do trimestre)</t>
  </si>
  <si>
    <t>número de inserções positivas do 
CAU na mídia 
                  _____________________________    x 100
total de inserções do 
CAU na mídia 
(valor do trimestre)</t>
  </si>
  <si>
    <t>número de escolas do Estado com ética 
profissional na grade curricular
             _________________________________   x 100
número total de escolas do Estado
(valor do ano)</t>
  </si>
  <si>
    <t>número de processos éticos  
concluídos em um ano
         ____________________________ x 100
 número total de processos 
éticos
(valor do ano)</t>
  </si>
  <si>
    <t>número total de RRT do Estado
____________________________
população do Estado (1000 habitantes)
(valor do trimestre)</t>
  </si>
  <si>
    <t>RRT mínima
_________________________
total de RRT no estado</t>
  </si>
  <si>
    <t>receita corrente do Estado
______________________________________
arquiteto e urbanista ativo no Estado
(valor do trimestre)</t>
  </si>
  <si>
    <t xml:space="preserve">trimestral </t>
  </si>
  <si>
    <t>custo de pessoal do Estado
                ________________________   x 100
receita corrente do Estado</t>
  </si>
  <si>
    <t>ativo circulante
     ____________________ x 100
passivo circulante</t>
  </si>
  <si>
    <t>mensal</t>
  </si>
  <si>
    <t>total de profissionais inadimplentes
          _________________________________ x 100
total de profissionais ativos</t>
  </si>
  <si>
    <t>total de empresas inadimplentes
         ________________________________ x 100
total de empresas ativas</t>
  </si>
  <si>
    <t>número de processos críticos 
aprimorados e/ou inovados
            _______________________   x 100
total de processos críticos
(valor do semestre)</t>
  </si>
  <si>
    <t>horas totais de treinamento 
_____________________________
número total de colaboradores 
e dirigentes 
(valor do trimestre)</t>
  </si>
  <si>
    <t>número de colaboradores e dirigentes 
com bom desempenho no treinamento 
          __________________________________   x 100
total de colaboradores e 
dirigentes treinados 
(valor do trimestre)</t>
  </si>
  <si>
    <t>número de colaboradores  
que evoluíram 
seu índice de competência
          __________________________________   x 100
número de colaboradores avaliados 
(valor do ano)</t>
  </si>
  <si>
    <t>número de colaboradores e dirigentes do CAU
engajados de acordo com 
pesquisa de engajamento
             ___________________________   x 100
número de colaboradores e 
dirigentes do CAU
(valor do ano)</t>
  </si>
  <si>
    <t>número de usuários internos
satisfeitos com a tecnologia
                _____________________________    x 100
total de usuários internos que 
participaram da pesquisa
(valor do trimestre)</t>
  </si>
  <si>
    <t>número de usuários externos
satisfeitos com a tecnologia
                _____________________________    x 100
total de usuários externos que 
participaram da pesquisa
(valor do trimestre)</t>
  </si>
  <si>
    <t>B- INDICADORES DE RESULTADO</t>
  </si>
  <si>
    <t>A- INDICADORES INSTITUCIONAIS</t>
  </si>
  <si>
    <t>Meta 2016 - Revisada</t>
  </si>
  <si>
    <t>3- AÇÕES/RESULTADOS (PROJETOS/ ATIVIDADES) 2016:</t>
  </si>
  <si>
    <t xml:space="preserve">Orientações: </t>
  </si>
  <si>
    <t>*P/A - P = Projeto / A = Atividade</t>
  </si>
  <si>
    <t xml:space="preserve"> As células em cinza estão vinculadas com fórmulas, não devem ser preenchidas.</t>
  </si>
  <si>
    <t>Caso seja necessário a inclusão de novas linhas, deve-se atentar para a continuidade da fórmula inserida na planilha.</t>
  </si>
  <si>
    <t>FA - Fundo de Apoio. O preenchimento das colunas com informações do "Fundo de Apoio" destina-se aos CAU Básicos.</t>
  </si>
  <si>
    <t xml:space="preserve">METAS FÍSICAS </t>
  </si>
  <si>
    <t>RESULTADOS</t>
  </si>
  <si>
    <t>Justificativas para as metas físicas e resultados</t>
  </si>
  <si>
    <t>METAS FINANCEIRAS (valores em R$ 1,00)</t>
  </si>
  <si>
    <t xml:space="preserve">Justificativas para as metas financeiras </t>
  </si>
  <si>
    <t>* P/A</t>
  </si>
  <si>
    <t>FA</t>
  </si>
  <si>
    <t xml:space="preserve">Objetivo Estratégico Principal </t>
  </si>
  <si>
    <t>Aprovadas</t>
  </si>
  <si>
    <t xml:space="preserve"> Realizadas </t>
  </si>
  <si>
    <t>Aprovados</t>
  </si>
  <si>
    <t>Alcançados</t>
  </si>
  <si>
    <t>Programação Aprovada (A)</t>
  </si>
  <si>
    <t>Transposições   (B)</t>
  </si>
  <si>
    <t>Total Aprovado + Transposições                                         (C=A+B)</t>
  </si>
  <si>
    <t>Total Executado                            (D)</t>
  </si>
  <si>
    <t>% de Execução  (E=D/A)</t>
  </si>
  <si>
    <t>Valores do Fundo de Apoio</t>
  </si>
  <si>
    <t xml:space="preserve">Aprovado        </t>
  </si>
  <si>
    <t xml:space="preserve">Executado        </t>
  </si>
  <si>
    <t>(%)</t>
  </si>
  <si>
    <t>JUSTIFICATIVAS:</t>
  </si>
  <si>
    <t>ORIENTAÇÕES: FAZER COMENTÁRIOS SOBRE O ALCANCE DOS RESULTADOS POR OBJETIVO ESTRATÉGICO, CONSIDERANDO OS RESULTADOS ALCANÇADOS NOS PROJETOS E ATIVIDADES A ELES VINCULADOS.</t>
  </si>
  <si>
    <t xml:space="preserve">II.3 Aporte ao CSC </t>
  </si>
  <si>
    <t>Atividades</t>
  </si>
  <si>
    <t>Programação 2016   (A)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</si>
  <si>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</si>
  <si>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</si>
  <si>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</si>
  <si>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</si>
  <si>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</si>
  <si>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</si>
  <si>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</si>
  <si>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</si>
  <si>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</si>
  <si>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r>
      <t xml:space="preserve"> Despesas com Pessoal </t>
    </r>
    <r>
      <rPr>
        <b/>
        <sz val="12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</si>
  <si>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</si>
  <si>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</si>
  <si>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</si>
  <si>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</si>
  <si>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</si>
  <si>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</si>
  <si>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COMENTÁRIOS/JUSTIFICATIVAS PARA AS VARIAÇÕES DOS ÍNDICES APROVADOS/REALIZADOS.</t>
  </si>
  <si>
    <t>Reprogramação 2016</t>
  </si>
  <si>
    <t>Anexo 1.4 - Dados Gerais do Plano de Ação - Reprogramação 2016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</si>
  <si>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</si>
  <si>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</si>
  <si>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>%
(F=D/A)</t>
  </si>
  <si>
    <t>Programação 2016
(A)</t>
  </si>
  <si>
    <t>Executado Jan/Jun (B)</t>
  </si>
  <si>
    <t>Projetado Jul/Dez    (C )</t>
  </si>
  <si>
    <t>Proposta da Reprogramação (D=B+C)</t>
  </si>
  <si>
    <t>Valor
(E=D-A)</t>
  </si>
  <si>
    <t>% Partic. (G)</t>
  </si>
  <si>
    <t>Anexo 1.6- Plano de Ação - Reprogramação 2016 por Elemento de Despesas</t>
  </si>
  <si>
    <t xml:space="preserve">                               
                                     Projetos
                                  Estratégicos
     Objetivos
Estratégicos</t>
  </si>
  <si>
    <t>Orientação:  Esta planilha está vinculada ao Quadro Geral. Seu preenchimento ocorre de forma automática. Caso seja necessário aumentar o número de colunas, favor atentar na continuidade das fórmulas.</t>
  </si>
  <si>
    <t>Pessoal e Encargos</t>
  </si>
  <si>
    <t>pessoal e encargos</t>
  </si>
  <si>
    <t>Sugestão: troquei para "pessoal e encargos" conforme está no siscont</t>
  </si>
  <si>
    <t>A. Pessoal e Encargos (Valores totais)</t>
  </si>
  <si>
    <t xml:space="preserve">Inclui os tipos </t>
  </si>
  <si>
    <t xml:space="preserve">Responsável Projeto/Atividade: </t>
  </si>
  <si>
    <t>Denominação do Projeto ou Atividade :</t>
  </si>
  <si>
    <t xml:space="preserve">Objetivo Estratégico Principal : </t>
  </si>
  <si>
    <t>Verificar as informações que constam no comentário de taxas e multas .</t>
  </si>
  <si>
    <t>Anexo 1.3- Limites de Aplicação dos Recursos Estratégicos</t>
  </si>
  <si>
    <t>1-QUADRO GERAL</t>
  </si>
  <si>
    <t xml:space="preserve">Tipo (Projeto ou  Atividade ): </t>
  </si>
  <si>
    <t>Orientação:  Selecionar os objetivos estratégicos em  âmbito local trabalhados em 2017. Os objetivos estratégicos em âmbito nacional (Fiscalização e Atendimento) devem ser obrigatoriamente trabalhados.</t>
  </si>
  <si>
    <t>PLANO DE AÇÃO - PROGRAMAÇÃO 2017</t>
  </si>
  <si>
    <t>Programação 2016 (A)</t>
  </si>
  <si>
    <t>Programação 2017 (B)</t>
  </si>
  <si>
    <t>Fundo de Apoio  (C)</t>
  </si>
  <si>
    <t>Orientação:  Na proposta da Programação 2017, para as receitas de Arrecadação - anuidades, RRT, taxas e multas, devem ser considerados os valores constantes das Diretrizes da Programação 2017. As células sinalizadas, em cinza, são fórmulas e não devem ser modificadas. Verificar os comentários colocando o cursor na célula correspondente, no cabeçalho.</t>
  </si>
  <si>
    <t>Anexo 1.1 - Demonstrativo de Usos e Fontes - Programação 2017</t>
  </si>
  <si>
    <t>Programação 2017   (B)</t>
  </si>
  <si>
    <t>Valores (C=B-A)</t>
  </si>
  <si>
    <t>%        (D=C/B)</t>
  </si>
  <si>
    <t>Anexo 1.2- Aplicações por Projeto/Atividade - por Elemento de Despesa (Consolidado) - Programação 2017</t>
  </si>
  <si>
    <t>Programação 2017</t>
  </si>
  <si>
    <t>Anexo 1.4 - Quadro Descritivo de Ações e Metas do Plano de Ação - Programação 2017</t>
  </si>
  <si>
    <t xml:space="preserve">Meta 2017 - Prevista </t>
  </si>
  <si>
    <t>Obs: Os Indicadores devem ser vinculados aos objetivos estratégicos priorizados no Mapa Estratégico, ou seja, os indicadores dos objetivos estratégicos escolhidos no Mapa Estratégico devem ser priorizados.</t>
  </si>
  <si>
    <t>Orientação: As células sinalizadas, em cinza, são fórmulas e não devem ser modificadas. Verificar os comentários colocando o cursor na célula correspondente, no cabeçalho. Caso seja necessário aumentar o número de linhas, favor verificar a continuidade das fórmulas.</t>
  </si>
  <si>
    <t>% Utilização do Fundo de Apoio            (D = C/B *100)</t>
  </si>
  <si>
    <t>Valor (R$)(E=B-A)</t>
  </si>
  <si>
    <t>% (F = E/A *100)</t>
  </si>
  <si>
    <t xml:space="preserve">Part. % (E)           </t>
  </si>
  <si>
    <r>
      <t xml:space="preserve">Assistência Técnica                            </t>
    </r>
    <r>
      <rPr>
        <b/>
        <sz val="12"/>
        <color rgb="FF008080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</si>
  <si>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t>Programação 2016 (R$)</t>
  </si>
  <si>
    <t>Programação 2017 (R$)</t>
  </si>
  <si>
    <t>Programação 2017  (R$)</t>
  </si>
  <si>
    <t xml:space="preserve">Obs:  Todos os projetos e atividades previstos devem ter os respectivos detalhamentos no anexo 1.4.
</t>
  </si>
  <si>
    <t>COMENTÁRIOS</t>
  </si>
  <si>
    <t>Valores                        (C=B-A)</t>
  </si>
  <si>
    <t>%
(D=B/A)</t>
  </si>
  <si>
    <t>% Partic.
(E)</t>
  </si>
  <si>
    <t xml:space="preserve">Detalhamento das Metas </t>
  </si>
  <si>
    <t xml:space="preserve">Resultados Esperados </t>
  </si>
  <si>
    <t xml:space="preserve">Resultado  do Projeto/Atividade: </t>
  </si>
  <si>
    <t>Período de Execução do Projeto/Atividade:</t>
  </si>
  <si>
    <t xml:space="preserve">Objetivo Geral do Projeto/Atividade: </t>
  </si>
  <si>
    <t xml:space="preserve">CAU/AP:  </t>
  </si>
  <si>
    <t>Presidente do CAU/AP</t>
  </si>
  <si>
    <t>A</t>
  </si>
  <si>
    <t>P</t>
  </si>
  <si>
    <t>Manutenção das Atividades Administrativas</t>
  </si>
  <si>
    <t xml:space="preserve">Atendimento </t>
  </si>
  <si>
    <t>Fiscalização</t>
  </si>
  <si>
    <t>Comunicação</t>
  </si>
  <si>
    <t>Aporte ao Centro de Serviços Compartilhados</t>
  </si>
  <si>
    <t>Fundo de Apoio</t>
  </si>
  <si>
    <t>Reserva de Contingência</t>
  </si>
  <si>
    <t>Estruturação da Sede</t>
  </si>
  <si>
    <t>Patrocínio</t>
  </si>
  <si>
    <t>Colaborador Valorizado</t>
  </si>
  <si>
    <t>Presidência e Plenárias</t>
  </si>
  <si>
    <t>Comissão de Planejamento e Finanças - CPFI</t>
  </si>
  <si>
    <t>Comissão de Ensino e Formação - CEF</t>
  </si>
  <si>
    <t>Garantir recursos Orçamentários para o pagamento de salários e encargos patronaisdos aos servidores , bem como o pagamento de Assessorias e prestadores de Serviços.</t>
  </si>
  <si>
    <t>Promover o atendimento eficaz para o bom relacionamento entre o CAU/AP e os Profissionais Arquitetos e Urbanistas.</t>
  </si>
  <si>
    <t>Garantir a eficácia das atividades desenvolvidas pela fiscalização do CAU/AP.</t>
  </si>
  <si>
    <t>Aprimorar a comunicação entre o CAU/AP, os Arquitetos Urbanistas e a sociedade.</t>
  </si>
  <si>
    <t xml:space="preserve"> Garantir uma infraestrutura de serviços adequada ao atendimento dos profissionais Arquitetos e Urbanistas e a sociedade local.</t>
  </si>
  <si>
    <t>Garantir Recursos para o manutenção das atividades dos CAU/UFs Básicos, visando o fortalecimento e o desenvolvidamento da profissão de arquiteto e urbanista.</t>
  </si>
  <si>
    <t xml:space="preserve"> Garantir recurso para suportar eventuais ações de natureza estratégica e operacional não contempladas no Plano de Ação.</t>
  </si>
  <si>
    <t>Destinar recurso visando o fortalecimento e a difusão da profissão de arquiteto e urbanista.</t>
  </si>
  <si>
    <t>Desenvolver competências dos colaboradores  para o desenvolvimento de suas habilidades, com vista no aprimoramento no desempenho de suas atividades.</t>
  </si>
  <si>
    <t>Garantir e zelar pela representação institucinal, bem como coordenar os trabalhos das reuniões plenárias.</t>
  </si>
  <si>
    <t>Garantir o planejamento, equilíbrio financeiro, e a eficácia administrativa.</t>
  </si>
  <si>
    <t>Garantir o cumprimento da ética, bem como orientar e disciplinar exercício profissional.</t>
  </si>
  <si>
    <t>Garantir a participação de políticas urbanas e ambientais, bem como promover debates entre Gestores, Arquitetos Urbanistas e a Sociedade.</t>
  </si>
  <si>
    <t>Destinar recursos orçamentários para compra de um imovel, ou reforma de imóvel cedido onde funcionará a sede do Conselho.</t>
  </si>
  <si>
    <t>Garantir a formação continuada, dos profissinais e de acadêmicos.</t>
  </si>
  <si>
    <t>Gerência Administrativa e Financeira do CAU/AP</t>
  </si>
  <si>
    <t>Gerência de Fiscalização</t>
  </si>
  <si>
    <t>Comissão de  Políticas Urbana e Ambiental - CPUA</t>
  </si>
  <si>
    <t>Comissão de Ética e Exercício Profissional - CEEP</t>
  </si>
  <si>
    <t>x</t>
  </si>
  <si>
    <t>Conselho de Arquitetura e Urbanismo do Amapá - CAU/AP</t>
  </si>
  <si>
    <t>Atividade</t>
  </si>
  <si>
    <t xml:space="preserve">Diárias de conselheiros                                                                                              </t>
  </si>
  <si>
    <t>Proporcionar condições de hospedagens, deslocamento, alimentação e toda logística aos Conselheiros que estiverem em atividades das coordenações, participando de eventos, ou em qualquer atividade pertinente ao conselho.</t>
  </si>
  <si>
    <t>Passagens de conselheiros</t>
  </si>
  <si>
    <t>Garantir recursos destinados ao serviço de emissão bilhetes aéreos, destinados aos conselheiros e convidados por intermédio de agencia de viagens.</t>
  </si>
  <si>
    <t>Proporcionar condições de deslocamento a outras cidades, municípios aos conselheiros que estiverem em representação, participando de eventos, ou em qualquer atividade designada pelo conselho.</t>
  </si>
  <si>
    <t>Garantir o pagamento de diárias aos conselheiros e convidados para participação de reuniões/ eventos/ seminário e cursos.</t>
  </si>
  <si>
    <t>Assegurar aos Conselheiros coondições de deslocamente nas designações do CAU/AP.</t>
  </si>
  <si>
    <t>Assegurar aos conselheiros coondições mínimas de estadias e manutenção nas designações do CAU/AP.</t>
  </si>
  <si>
    <t>CEEP</t>
  </si>
  <si>
    <t>Coordenador da CEEP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</si>
</sst>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&quot;R$&quot;\ * #,##0_-;\-&quot;R$&quot;\ * #,##0_-;_-&quot;R$&quot;\ * &quot;-&quot;??_-;_-@_-"/>
    <numFmt numFmtId="168" formatCode="#,##0.0_ ;\-#,##0.0\ "/>
    <numFmt numFmtId="169" formatCode="0.0%"/>
    <numFmt numFmtId="170" formatCode="_-* #,##0_-;\-* #,##0_-;_-* &quot;-&quot;??_-;_-@_-"/>
  </numFmts>
  <fonts count="8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scheme val="minor"/>
    </font>
    <font>
      <sz val="13"/>
      <color rgb="FF9C6500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1"/>
      <color theme="0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2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name val="Calibri"/>
      <family val="2"/>
    </font>
    <font>
      <sz val="14"/>
      <name val="Arial"/>
      <family val="2"/>
    </font>
    <font>
      <sz val="22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20"/>
      <color indexed="81"/>
      <name val="Segoe UI"/>
      <family val="2"/>
    </font>
    <font>
      <b/>
      <sz val="16"/>
      <color indexed="81"/>
      <name val="Segoe UI"/>
      <family val="2"/>
    </font>
    <font>
      <b/>
      <sz val="14"/>
      <color indexed="81"/>
      <name val="Tahoma"/>
      <family val="2"/>
    </font>
    <font>
      <b/>
      <sz val="16"/>
      <name val="Calibri"/>
      <family val="2"/>
      <scheme val="minor"/>
    </font>
    <font>
      <sz val="12"/>
      <color theme="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2"/>
      <color rgb="FF000000"/>
      <name val="Calibri"/>
      <family val="2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22"/>
      <name val="Calibri"/>
      <family val="2"/>
      <scheme val="minor"/>
    </font>
    <font>
      <b/>
      <sz val="11"/>
      <color indexed="81"/>
      <name val="Tahoma"/>
      <family val="2"/>
    </font>
    <font>
      <b/>
      <sz val="12"/>
      <color rgb="FF008080"/>
      <name val="Calibri"/>
      <family val="2"/>
      <scheme val="minor"/>
    </font>
    <font>
      <sz val="12"/>
      <color theme="1"/>
      <name val="Cambria"/>
      <family val="1"/>
    </font>
    <font>
      <sz val="14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lightGray">
        <bgColor theme="0" tint="-0.14999847407452621"/>
      </patternFill>
    </fill>
    <fill>
      <patternFill patternType="solid">
        <fgColor rgb="FFF6FAF4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FCFC"/>
        <bgColor indexed="64"/>
      </patternFill>
    </fill>
  </fills>
  <borders count="9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15" fillId="11" borderId="0" applyNumberFormat="0" applyBorder="0" applyAlignment="0" applyProtection="0"/>
    <xf numFmtId="44" fontId="4" fillId="0" borderId="0" applyFont="0" applyFill="0" applyBorder="0" applyAlignment="0" applyProtection="0"/>
    <xf numFmtId="0" fontId="16" fillId="12" borderId="0" applyNumberFormat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1" fontId="6" fillId="4" borderId="32" xfId="0" applyNumberFormat="1" applyFont="1" applyFill="1" applyBorder="1" applyAlignment="1">
      <alignment vertical="center" wrapText="1"/>
    </xf>
    <xf numFmtId="165" fontId="6" fillId="4" borderId="32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41" fontId="6" fillId="3" borderId="32" xfId="0" applyNumberFormat="1" applyFont="1" applyFill="1" applyBorder="1" applyAlignment="1">
      <alignment vertical="center" wrapText="1"/>
    </xf>
    <xf numFmtId="165" fontId="6" fillId="3" borderId="32" xfId="0" applyNumberFormat="1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9" fillId="0" borderId="0" xfId="0" applyFont="1"/>
    <xf numFmtId="0" fontId="1" fillId="0" borderId="8" xfId="0" applyFont="1" applyFill="1" applyBorder="1" applyAlignment="1">
      <alignment vertical="center" wrapText="1" readingOrder="1"/>
    </xf>
    <xf numFmtId="0" fontId="9" fillId="0" borderId="0" xfId="0" applyFont="1" applyAlignment="1">
      <alignment horizontal="center" vertical="center"/>
    </xf>
    <xf numFmtId="0" fontId="9" fillId="0" borderId="0" xfId="0" applyFont="1" applyFill="1"/>
    <xf numFmtId="0" fontId="5" fillId="3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41" fontId="7" fillId="3" borderId="32" xfId="0" applyNumberFormat="1" applyFont="1" applyFill="1" applyBorder="1" applyAlignment="1" applyProtection="1">
      <alignment vertical="center" wrapText="1"/>
      <protection locked="0"/>
    </xf>
    <xf numFmtId="41" fontId="7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0" fillId="0" borderId="0" xfId="0" applyFont="1" applyAlignment="1"/>
    <xf numFmtId="0" fontId="7" fillId="3" borderId="16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6" fillId="10" borderId="32" xfId="0" applyFont="1" applyFill="1" applyBorder="1" applyAlignment="1">
      <alignment vertical="center" wrapText="1"/>
    </xf>
    <xf numFmtId="0" fontId="5" fillId="10" borderId="0" xfId="0" applyFont="1" applyFill="1"/>
    <xf numFmtId="0" fontId="0" fillId="3" borderId="0" xfId="0" applyFill="1"/>
    <xf numFmtId="0" fontId="6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5" fillId="0" borderId="0" xfId="1" applyFill="1"/>
    <xf numFmtId="0" fontId="0" fillId="0" borderId="0" xfId="0" applyFill="1"/>
    <xf numFmtId="0" fontId="7" fillId="0" borderId="0" xfId="0" applyFont="1"/>
    <xf numFmtId="0" fontId="18" fillId="0" borderId="0" xfId="1" applyFont="1" applyFill="1"/>
    <xf numFmtId="0" fontId="7" fillId="0" borderId="0" xfId="0" applyFont="1" applyFill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0" xfId="1" applyFont="1" applyFill="1"/>
    <xf numFmtId="0" fontId="21" fillId="0" borderId="0" xfId="3" applyFont="1" applyFill="1"/>
    <xf numFmtId="0" fontId="23" fillId="3" borderId="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2" fillId="3" borderId="7" xfId="0" applyFont="1" applyFill="1" applyBorder="1" applyAlignment="1">
      <alignment horizontal="right" vertical="center"/>
    </xf>
    <xf numFmtId="41" fontId="25" fillId="4" borderId="8" xfId="5" applyNumberFormat="1" applyFont="1" applyFill="1" applyBorder="1" applyAlignment="1">
      <alignment horizontal="right" vertical="center" wrapText="1"/>
    </xf>
    <xf numFmtId="41" fontId="25" fillId="3" borderId="7" xfId="0" applyNumberFormat="1" applyFont="1" applyFill="1" applyBorder="1" applyAlignment="1">
      <alignment horizontal="right" wrapText="1"/>
    </xf>
    <xf numFmtId="37" fontId="17" fillId="0" borderId="0" xfId="0" applyNumberFormat="1" applyFont="1" applyAlignment="1">
      <alignment horizontal="center"/>
    </xf>
    <xf numFmtId="41" fontId="17" fillId="0" borderId="0" xfId="0" applyNumberFormat="1" applyFont="1"/>
    <xf numFmtId="41" fontId="26" fillId="3" borderId="7" xfId="0" applyNumberFormat="1" applyFont="1" applyFill="1" applyBorder="1" applyAlignment="1">
      <alignment horizontal="right" wrapText="1"/>
    </xf>
    <xf numFmtId="41" fontId="26" fillId="9" borderId="8" xfId="0" applyNumberFormat="1" applyFont="1" applyFill="1" applyBorder="1" applyAlignment="1">
      <alignment horizontal="right" wrapText="1"/>
    </xf>
    <xf numFmtId="41" fontId="26" fillId="9" borderId="8" xfId="5" applyNumberFormat="1" applyFont="1" applyFill="1" applyBorder="1" applyAlignment="1">
      <alignment horizontal="right" wrapText="1"/>
    </xf>
    <xf numFmtId="41" fontId="6" fillId="0" borderId="0" xfId="0" applyNumberFormat="1" applyFont="1"/>
    <xf numFmtId="0" fontId="6" fillId="0" borderId="0" xfId="0" applyFont="1"/>
    <xf numFmtId="43" fontId="26" fillId="3" borderId="7" xfId="0" applyNumberFormat="1" applyFont="1" applyFill="1" applyBorder="1" applyAlignment="1">
      <alignment horizontal="right" wrapText="1"/>
    </xf>
    <xf numFmtId="168" fontId="26" fillId="9" borderId="8" xfId="5" applyNumberFormat="1" applyFont="1" applyFill="1" applyBorder="1" applyAlignment="1">
      <alignment horizontal="right" wrapText="1"/>
    </xf>
    <xf numFmtId="0" fontId="27" fillId="0" borderId="0" xfId="0" applyFont="1"/>
    <xf numFmtId="0" fontId="28" fillId="0" borderId="0" xfId="0" applyFont="1"/>
    <xf numFmtId="41" fontId="25" fillId="0" borderId="8" xfId="5" applyNumberFormat="1" applyFont="1" applyFill="1" applyBorder="1" applyAlignment="1">
      <alignment horizontal="right" vertical="center" wrapText="1"/>
    </xf>
    <xf numFmtId="41" fontId="25" fillId="9" borderId="8" xfId="5" applyNumberFormat="1" applyFont="1" applyFill="1" applyBorder="1" applyAlignment="1">
      <alignment horizontal="right" vertical="center" wrapText="1"/>
    </xf>
    <xf numFmtId="168" fontId="25" fillId="9" borderId="8" xfId="5" applyNumberFormat="1" applyFont="1" applyFill="1" applyBorder="1" applyAlignment="1">
      <alignment horizontal="righ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3" borderId="2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7" fillId="10" borderId="1" xfId="0" applyNumberFormat="1" applyFont="1" applyFill="1" applyBorder="1" applyAlignment="1">
      <alignment horizontal="center" wrapText="1"/>
    </xf>
    <xf numFmtId="43" fontId="7" fillId="10" borderId="3" xfId="0" applyNumberFormat="1" applyFont="1" applyFill="1" applyBorder="1" applyAlignment="1">
      <alignment horizontal="center" wrapText="1"/>
    </xf>
    <xf numFmtId="0" fontId="7" fillId="10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 applyProtection="1">
      <alignment horizontal="center" wrapText="1"/>
      <protection locked="0"/>
    </xf>
    <xf numFmtId="43" fontId="7" fillId="3" borderId="3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>
      <alignment horizontal="center" wrapText="1"/>
    </xf>
    <xf numFmtId="43" fontId="7" fillId="2" borderId="1" xfId="0" applyNumberFormat="1" applyFont="1" applyFill="1" applyBorder="1" applyAlignment="1">
      <alignment horizontal="center" wrapText="1"/>
    </xf>
    <xf numFmtId="43" fontId="7" fillId="2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41" fillId="0" borderId="0" xfId="0" applyFont="1" applyAlignment="1">
      <alignment vertical="center"/>
    </xf>
    <xf numFmtId="0" fontId="41" fillId="0" borderId="45" xfId="0" applyFont="1" applyBorder="1" applyAlignment="1">
      <alignment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" xfId="0" applyFont="1" applyBorder="1" applyAlignment="1" applyProtection="1">
      <alignment vertical="center" wrapText="1"/>
      <protection locked="0"/>
    </xf>
    <xf numFmtId="9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5" xfId="0" applyFont="1" applyFill="1" applyBorder="1" applyAlignment="1">
      <alignment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 applyProtection="1">
      <alignment vertical="center" wrapText="1"/>
      <protection locked="0"/>
    </xf>
    <xf numFmtId="0" fontId="42" fillId="6" borderId="45" xfId="0" applyFont="1" applyFill="1" applyBorder="1" applyAlignment="1">
      <alignment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3" fillId="6" borderId="8" xfId="0" applyFont="1" applyFill="1" applyBorder="1" applyAlignment="1">
      <alignment horizontal="center" vertical="center" wrapText="1"/>
    </xf>
    <xf numFmtId="0" fontId="41" fillId="14" borderId="45" xfId="0" applyFont="1" applyFill="1" applyBorder="1" applyAlignment="1">
      <alignment vertical="center" wrapText="1"/>
    </xf>
    <xf numFmtId="0" fontId="41" fillId="14" borderId="8" xfId="0" applyFont="1" applyFill="1" applyBorder="1" applyAlignment="1">
      <alignment horizontal="center" vertical="center" wrapText="1"/>
    </xf>
    <xf numFmtId="0" fontId="41" fillId="6" borderId="0" xfId="0" applyFont="1" applyFill="1" applyAlignment="1">
      <alignment vertical="center"/>
    </xf>
    <xf numFmtId="0" fontId="41" fillId="0" borderId="8" xfId="0" applyFont="1" applyFill="1" applyBorder="1" applyAlignment="1" applyProtection="1">
      <alignment horizontal="center" vertical="center" wrapText="1"/>
      <protection locked="0"/>
    </xf>
    <xf numFmtId="0" fontId="41" fillId="0" borderId="46" xfId="0" applyFont="1" applyBorder="1" applyAlignment="1">
      <alignment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2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0" fillId="3" borderId="0" xfId="0" applyFill="1" applyAlignment="1">
      <alignment horizontal="justify" vertical="center"/>
    </xf>
    <xf numFmtId="170" fontId="4" fillId="3" borderId="0" xfId="5" applyNumberFormat="1" applyFont="1" applyFill="1"/>
    <xf numFmtId="170" fontId="4" fillId="3" borderId="0" xfId="5" applyNumberFormat="1" applyFont="1" applyFill="1" applyAlignment="1">
      <alignment horizontal="right"/>
    </xf>
    <xf numFmtId="0" fontId="44" fillId="3" borderId="5" xfId="0" applyFont="1" applyFill="1" applyBorder="1"/>
    <xf numFmtId="0" fontId="0" fillId="3" borderId="0" xfId="0" applyFill="1" applyAlignment="1">
      <alignment horizontal="center"/>
    </xf>
    <xf numFmtId="0" fontId="45" fillId="13" borderId="5" xfId="0" applyFont="1" applyFill="1" applyBorder="1"/>
    <xf numFmtId="0" fontId="45" fillId="13" borderId="5" xfId="0" applyFont="1" applyFill="1" applyBorder="1" applyAlignment="1">
      <alignment horizontal="justify" vertical="center"/>
    </xf>
    <xf numFmtId="170" fontId="45" fillId="13" borderId="5" xfId="5" applyNumberFormat="1" applyFont="1" applyFill="1" applyBorder="1"/>
    <xf numFmtId="170" fontId="45" fillId="13" borderId="5" xfId="5" applyNumberFormat="1" applyFont="1" applyFill="1" applyBorder="1" applyAlignment="1">
      <alignment horizontal="right"/>
    </xf>
    <xf numFmtId="170" fontId="45" fillId="13" borderId="0" xfId="5" applyNumberFormat="1" applyFont="1" applyFill="1" applyBorder="1" applyAlignment="1">
      <alignment horizontal="right"/>
    </xf>
    <xf numFmtId="0" fontId="46" fillId="13" borderId="0" xfId="0" applyFont="1" applyFill="1"/>
    <xf numFmtId="0" fontId="11" fillId="3" borderId="0" xfId="0" applyFont="1" applyFill="1"/>
    <xf numFmtId="0" fontId="11" fillId="14" borderId="0" xfId="0" applyFont="1" applyFill="1"/>
    <xf numFmtId="0" fontId="11" fillId="14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14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/>
    </xf>
    <xf numFmtId="0" fontId="47" fillId="0" borderId="57" xfId="0" applyFont="1" applyFill="1" applyBorder="1" applyAlignment="1">
      <alignment vertical="center" wrapText="1" readingOrder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0" xfId="5" applyNumberFormat="1" applyFont="1" applyFill="1" applyBorder="1" applyAlignment="1">
      <alignment horizontal="center" vertical="center" wrapText="1"/>
    </xf>
    <xf numFmtId="0" fontId="48" fillId="0" borderId="49" xfId="0" applyFont="1" applyFill="1" applyBorder="1" applyAlignment="1" applyProtection="1">
      <alignment vertical="center" wrapText="1" shrinkToFit="1" readingOrder="1"/>
    </xf>
    <xf numFmtId="0" fontId="1" fillId="0" borderId="45" xfId="0" applyFont="1" applyFill="1" applyBorder="1" applyAlignment="1">
      <alignment vertical="center" wrapText="1" readingOrder="1"/>
    </xf>
    <xf numFmtId="0" fontId="1" fillId="0" borderId="49" xfId="0" applyFont="1" applyFill="1" applyBorder="1" applyAlignment="1">
      <alignment vertical="center" wrapText="1" readingOrder="1"/>
    </xf>
    <xf numFmtId="0" fontId="1" fillId="0" borderId="39" xfId="0" applyFont="1" applyFill="1" applyBorder="1" applyAlignment="1">
      <alignment vertical="center" wrapText="1" readingOrder="1"/>
    </xf>
    <xf numFmtId="0" fontId="1" fillId="0" borderId="36" xfId="0" applyFont="1" applyFill="1" applyBorder="1" applyAlignment="1">
      <alignment vertical="center" wrapText="1" readingOrder="1"/>
    </xf>
    <xf numFmtId="0" fontId="1" fillId="4" borderId="8" xfId="0" applyFont="1" applyFill="1" applyBorder="1" applyAlignment="1">
      <alignment vertical="center" wrapText="1" readingOrder="1"/>
    </xf>
    <xf numFmtId="165" fontId="1" fillId="4" borderId="8" xfId="0" applyNumberFormat="1" applyFont="1" applyFill="1" applyBorder="1" applyAlignment="1">
      <alignment vertical="center" wrapText="1" readingOrder="1"/>
    </xf>
    <xf numFmtId="0" fontId="0" fillId="3" borderId="39" xfId="0" applyFill="1" applyBorder="1"/>
    <xf numFmtId="170" fontId="0" fillId="3" borderId="59" xfId="0" applyNumberFormat="1" applyFill="1" applyBorder="1"/>
    <xf numFmtId="0" fontId="49" fillId="3" borderId="60" xfId="0" applyFont="1" applyFill="1" applyBorder="1"/>
    <xf numFmtId="0" fontId="1" fillId="0" borderId="9" xfId="0" applyFont="1" applyFill="1" applyBorder="1" applyAlignment="1">
      <alignment vertical="center" wrapText="1" readingOrder="1"/>
    </xf>
    <xf numFmtId="0" fontId="1" fillId="0" borderId="61" xfId="0" applyFont="1" applyFill="1" applyBorder="1" applyAlignment="1">
      <alignment vertical="center" wrapText="1" readingOrder="1"/>
    </xf>
    <xf numFmtId="0" fontId="1" fillId="0" borderId="62" xfId="0" applyFont="1" applyFill="1" applyBorder="1" applyAlignment="1">
      <alignment vertical="center" wrapText="1" readingOrder="1"/>
    </xf>
    <xf numFmtId="0" fontId="1" fillId="0" borderId="63" xfId="0" applyFont="1" applyFill="1" applyBorder="1" applyAlignment="1">
      <alignment vertical="center" wrapText="1" readingOrder="1"/>
    </xf>
    <xf numFmtId="0" fontId="1" fillId="0" borderId="46" xfId="0" applyFont="1" applyFill="1" applyBorder="1" applyAlignment="1">
      <alignment vertical="center" wrapText="1" readingOrder="1"/>
    </xf>
    <xf numFmtId="0" fontId="1" fillId="0" borderId="42" xfId="0" applyFont="1" applyFill="1" applyBorder="1" applyAlignment="1">
      <alignment vertical="center" wrapText="1" readingOrder="1"/>
    </xf>
    <xf numFmtId="0" fontId="0" fillId="3" borderId="43" xfId="0" applyFill="1" applyBorder="1"/>
    <xf numFmtId="0" fontId="1" fillId="5" borderId="65" xfId="0" applyFont="1" applyFill="1" applyBorder="1" applyAlignment="1">
      <alignment vertical="center" wrapText="1" readingOrder="1"/>
    </xf>
    <xf numFmtId="0" fontId="1" fillId="5" borderId="66" xfId="0" applyFont="1" applyFill="1" applyBorder="1" applyAlignment="1">
      <alignment vertical="center" wrapText="1" readingOrder="1"/>
    </xf>
    <xf numFmtId="165" fontId="1" fillId="5" borderId="66" xfId="0" applyNumberFormat="1" applyFont="1" applyFill="1" applyBorder="1" applyAlignment="1">
      <alignment vertical="center" wrapText="1" readingOrder="1"/>
    </xf>
    <xf numFmtId="0" fontId="1" fillId="13" borderId="67" xfId="0" applyFont="1" applyFill="1" applyBorder="1" applyAlignment="1">
      <alignment vertical="center" wrapText="1" readingOrder="1"/>
    </xf>
    <xf numFmtId="0" fontId="0" fillId="3" borderId="0" xfId="0" applyFill="1" applyBorder="1" applyAlignment="1">
      <alignment horizontal="left"/>
    </xf>
    <xf numFmtId="0" fontId="5" fillId="0" borderId="68" xfId="0" applyFont="1" applyBorder="1"/>
    <xf numFmtId="0" fontId="0" fillId="3" borderId="68" xfId="0" applyFill="1" applyBorder="1" applyAlignment="1">
      <alignment horizontal="center"/>
    </xf>
    <xf numFmtId="0" fontId="0" fillId="3" borderId="68" xfId="0" applyFill="1" applyBorder="1"/>
    <xf numFmtId="0" fontId="0" fillId="0" borderId="68" xfId="0" applyBorder="1" applyAlignment="1">
      <alignment horizontal="center"/>
    </xf>
    <xf numFmtId="0" fontId="0" fillId="3" borderId="68" xfId="0" applyFill="1" applyBorder="1" applyAlignment="1">
      <alignment horizontal="justify" vertical="center"/>
    </xf>
    <xf numFmtId="170" fontId="4" fillId="3" borderId="68" xfId="5" applyNumberFormat="1" applyFont="1" applyFill="1" applyBorder="1"/>
    <xf numFmtId="170" fontId="4" fillId="3" borderId="68" xfId="5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justify" vertical="center"/>
    </xf>
    <xf numFmtId="0" fontId="9" fillId="13" borderId="5" xfId="0" applyFont="1" applyFill="1" applyBorder="1"/>
    <xf numFmtId="0" fontId="56" fillId="14" borderId="0" xfId="0" applyFont="1" applyFill="1" applyAlignment="1">
      <alignment vertical="center"/>
    </xf>
    <xf numFmtId="0" fontId="31" fillId="13" borderId="3" xfId="0" applyFont="1" applyFill="1" applyBorder="1" applyAlignment="1">
      <alignment vertical="center"/>
    </xf>
    <xf numFmtId="0" fontId="0" fillId="13" borderId="5" xfId="0" applyFont="1" applyFill="1" applyBorder="1"/>
    <xf numFmtId="0" fontId="0" fillId="0" borderId="0" xfId="0" applyFont="1"/>
    <xf numFmtId="0" fontId="34" fillId="16" borderId="8" xfId="0" applyFont="1" applyFill="1" applyBorder="1" applyAlignment="1">
      <alignment horizontal="center" vertical="center" wrapText="1" readingOrder="1"/>
    </xf>
    <xf numFmtId="0" fontId="34" fillId="16" borderId="12" xfId="0" applyFont="1" applyFill="1" applyBorder="1" applyAlignment="1">
      <alignment horizontal="left" vertical="top" wrapText="1" indent="4" readingOrder="1"/>
    </xf>
    <xf numFmtId="0" fontId="55" fillId="16" borderId="8" xfId="0" applyFont="1" applyFill="1" applyBorder="1" applyAlignment="1">
      <alignment horizontal="center" vertical="center" textRotation="90" wrapText="1" readingOrder="1"/>
    </xf>
    <xf numFmtId="0" fontId="57" fillId="0" borderId="8" xfId="0" applyFont="1" applyFill="1" applyBorder="1" applyAlignment="1">
      <alignment vertical="center" wrapText="1" readingOrder="1"/>
    </xf>
    <xf numFmtId="0" fontId="57" fillId="0" borderId="10" xfId="0" applyFont="1" applyFill="1" applyBorder="1" applyAlignment="1">
      <alignment vertical="center" wrapText="1" readingOrder="1"/>
    </xf>
    <xf numFmtId="0" fontId="30" fillId="6" borderId="7" xfId="0" applyFont="1" applyFill="1" applyBorder="1" applyAlignment="1">
      <alignment horizontal="left" vertical="center" readingOrder="1"/>
    </xf>
    <xf numFmtId="0" fontId="30" fillId="8" borderId="9" xfId="0" applyFont="1" applyFill="1" applyBorder="1" applyAlignment="1">
      <alignment horizontal="left" vertical="center" wrapText="1" readingOrder="1"/>
    </xf>
    <xf numFmtId="0" fontId="30" fillId="8" borderId="7" xfId="0" applyFont="1" applyFill="1" applyBorder="1" applyAlignment="1">
      <alignment horizontal="left" vertical="center" readingOrder="1"/>
    </xf>
    <xf numFmtId="0" fontId="30" fillId="8" borderId="11" xfId="0" applyFont="1" applyFill="1" applyBorder="1" applyAlignment="1">
      <alignment horizontal="left" vertical="center" readingOrder="1"/>
    </xf>
    <xf numFmtId="0" fontId="39" fillId="3" borderId="50" xfId="0" applyFont="1" applyFill="1" applyBorder="1" applyAlignment="1">
      <alignment horizontal="left" vertical="center" wrapText="1"/>
    </xf>
    <xf numFmtId="0" fontId="39" fillId="3" borderId="51" xfId="0" applyFont="1" applyFill="1" applyBorder="1" applyAlignment="1">
      <alignment horizontal="left" vertical="center" wrapText="1"/>
    </xf>
    <xf numFmtId="0" fontId="54" fillId="3" borderId="24" xfId="0" applyFont="1" applyFill="1" applyBorder="1" applyAlignment="1">
      <alignment horizontal="left" wrapText="1"/>
    </xf>
    <xf numFmtId="0" fontId="33" fillId="16" borderId="5" xfId="0" applyFont="1" applyFill="1" applyBorder="1" applyAlignment="1">
      <alignment vertical="center" wrapText="1"/>
    </xf>
    <xf numFmtId="0" fontId="33" fillId="16" borderId="5" xfId="0" applyFont="1" applyFill="1" applyBorder="1" applyAlignment="1">
      <alignment horizontal="right" vertical="center" wrapText="1"/>
    </xf>
    <xf numFmtId="0" fontId="33" fillId="16" borderId="6" xfId="0" applyFont="1" applyFill="1" applyBorder="1" applyAlignment="1">
      <alignment horizontal="right" vertical="center" wrapText="1"/>
    </xf>
    <xf numFmtId="41" fontId="33" fillId="16" borderId="1" xfId="0" applyNumberFormat="1" applyFont="1" applyFill="1" applyBorder="1" applyAlignment="1">
      <alignment vertical="center" wrapText="1"/>
    </xf>
    <xf numFmtId="0" fontId="34" fillId="13" borderId="3" xfId="0" applyFont="1" applyFill="1" applyBorder="1" applyAlignment="1" applyProtection="1">
      <alignment vertical="center"/>
      <protection locked="0"/>
    </xf>
    <xf numFmtId="0" fontId="34" fillId="13" borderId="5" xfId="0" applyFont="1" applyFill="1" applyBorder="1" applyAlignment="1" applyProtection="1">
      <alignment vertical="center"/>
      <protection locked="0"/>
    </xf>
    <xf numFmtId="0" fontId="31" fillId="13" borderId="5" xfId="0" applyFont="1" applyFill="1" applyBorder="1" applyAlignment="1">
      <alignment vertical="center"/>
    </xf>
    <xf numFmtId="0" fontId="31" fillId="13" borderId="6" xfId="0" applyFont="1" applyFill="1" applyBorder="1" applyAlignment="1">
      <alignment vertical="center"/>
    </xf>
    <xf numFmtId="0" fontId="34" fillId="13" borderId="3" xfId="0" applyFont="1" applyFill="1" applyBorder="1" applyAlignment="1">
      <alignment vertical="center"/>
    </xf>
    <xf numFmtId="0" fontId="34" fillId="13" borderId="5" xfId="0" applyFont="1" applyFill="1" applyBorder="1" applyAlignment="1"/>
    <xf numFmtId="0" fontId="31" fillId="13" borderId="5" xfId="0" applyFont="1" applyFill="1" applyBorder="1" applyAlignment="1"/>
    <xf numFmtId="0" fontId="31" fillId="13" borderId="6" xfId="0" applyFont="1" applyFill="1" applyBorder="1" applyAlignment="1"/>
    <xf numFmtId="41" fontId="34" fillId="13" borderId="32" xfId="0" applyNumberFormat="1" applyFont="1" applyFill="1" applyBorder="1" applyAlignment="1">
      <alignment horizontal="center" vertical="center" wrapText="1"/>
    </xf>
    <xf numFmtId="165" fontId="34" fillId="13" borderId="3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/>
    </xf>
    <xf numFmtId="0" fontId="34" fillId="0" borderId="2" xfId="0" applyFont="1" applyFill="1" applyBorder="1" applyAlignment="1"/>
    <xf numFmtId="0" fontId="31" fillId="0" borderId="2" xfId="0" applyFont="1" applyFill="1" applyBorder="1" applyAlignment="1"/>
    <xf numFmtId="0" fontId="35" fillId="13" borderId="0" xfId="0" applyFont="1" applyFill="1" applyAlignment="1">
      <alignment horizontal="left" vertical="center"/>
    </xf>
    <xf numFmtId="0" fontId="59" fillId="13" borderId="0" xfId="0" applyFont="1" applyFill="1"/>
    <xf numFmtId="0" fontId="60" fillId="14" borderId="0" xfId="0" applyFont="1" applyFill="1" applyAlignment="1"/>
    <xf numFmtId="0" fontId="30" fillId="14" borderId="0" xfId="0" applyFont="1" applyFill="1"/>
    <xf numFmtId="0" fontId="30" fillId="14" borderId="0" xfId="1" applyFont="1" applyFill="1"/>
    <xf numFmtId="0" fontId="30" fillId="14" borderId="0" xfId="3" applyFont="1" applyFill="1"/>
    <xf numFmtId="0" fontId="61" fillId="16" borderId="8" xfId="0" applyFont="1" applyFill="1" applyBorder="1" applyAlignment="1">
      <alignment horizontal="center" vertical="center" wrapText="1"/>
    </xf>
    <xf numFmtId="0" fontId="5" fillId="0" borderId="35" xfId="0" applyFont="1" applyBorder="1" applyAlignment="1"/>
    <xf numFmtId="0" fontId="8" fillId="4" borderId="32" xfId="0" applyFont="1" applyFill="1" applyBorder="1" applyAlignment="1">
      <alignment vertical="center" wrapText="1"/>
    </xf>
    <xf numFmtId="41" fontId="6" fillId="17" borderId="33" xfId="0" applyNumberFormat="1" applyFont="1" applyFill="1" applyBorder="1" applyAlignment="1">
      <alignment vertical="center" wrapText="1"/>
    </xf>
    <xf numFmtId="165" fontId="6" fillId="17" borderId="33" xfId="0" applyNumberFormat="1" applyFont="1" applyFill="1" applyBorder="1" applyAlignment="1">
      <alignment vertical="center" wrapText="1"/>
    </xf>
    <xf numFmtId="165" fontId="6" fillId="17" borderId="34" xfId="0" applyNumberFormat="1" applyFont="1" applyFill="1" applyBorder="1" applyAlignment="1">
      <alignment vertical="center" wrapText="1"/>
    </xf>
    <xf numFmtId="41" fontId="34" fillId="17" borderId="33" xfId="0" applyNumberFormat="1" applyFont="1" applyFill="1" applyBorder="1" applyAlignment="1">
      <alignment vertical="center" wrapText="1"/>
    </xf>
    <xf numFmtId="165" fontId="34" fillId="17" borderId="33" xfId="0" applyNumberFormat="1" applyFont="1" applyFill="1" applyBorder="1" applyAlignment="1">
      <alignment vertical="center" wrapText="1"/>
    </xf>
    <xf numFmtId="165" fontId="34" fillId="17" borderId="34" xfId="0" applyNumberFormat="1" applyFont="1" applyFill="1" applyBorder="1" applyAlignment="1">
      <alignment vertical="center" wrapText="1"/>
    </xf>
    <xf numFmtId="41" fontId="6" fillId="10" borderId="32" xfId="0" applyNumberFormat="1" applyFont="1" applyFill="1" applyBorder="1" applyAlignment="1">
      <alignment vertical="center" wrapText="1"/>
    </xf>
    <xf numFmtId="0" fontId="6" fillId="18" borderId="32" xfId="0" applyFont="1" applyFill="1" applyBorder="1" applyAlignment="1">
      <alignment vertical="center" wrapText="1"/>
    </xf>
    <xf numFmtId="41" fontId="6" fillId="18" borderId="32" xfId="0" applyNumberFormat="1" applyFont="1" applyFill="1" applyBorder="1" applyAlignment="1" applyProtection="1">
      <alignment vertical="center"/>
      <protection locked="0"/>
    </xf>
    <xf numFmtId="41" fontId="6" fillId="18" borderId="32" xfId="0" applyNumberFormat="1" applyFont="1" applyFill="1" applyBorder="1" applyAlignment="1" applyProtection="1">
      <alignment vertical="center" wrapText="1"/>
      <protection locked="0"/>
    </xf>
    <xf numFmtId="0" fontId="40" fillId="16" borderId="45" xfId="0" applyFont="1" applyFill="1" applyBorder="1" applyAlignment="1">
      <alignment vertical="center" wrapText="1"/>
    </xf>
    <xf numFmtId="0" fontId="40" fillId="16" borderId="8" xfId="0" applyFont="1" applyFill="1" applyBorder="1" applyAlignment="1">
      <alignment horizontal="center" vertical="center" wrapText="1"/>
    </xf>
    <xf numFmtId="41" fontId="34" fillId="13" borderId="80" xfId="0" applyNumberFormat="1" applyFont="1" applyFill="1" applyBorder="1" applyAlignment="1">
      <alignment horizontal="center" vertical="center" wrapText="1"/>
    </xf>
    <xf numFmtId="41" fontId="6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169" fontId="6" fillId="3" borderId="0" xfId="4" applyNumberFormat="1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right" vertical="center" wrapText="1"/>
    </xf>
    <xf numFmtId="41" fontId="6" fillId="4" borderId="42" xfId="0" applyNumberFormat="1" applyFont="1" applyFill="1" applyBorder="1" applyAlignment="1">
      <alignment horizontal="left" vertical="center" wrapText="1"/>
    </xf>
    <xf numFmtId="170" fontId="6" fillId="3" borderId="0" xfId="5" applyNumberFormat="1" applyFont="1" applyFill="1" applyBorder="1" applyAlignment="1">
      <alignment horizontal="right" vertical="center" wrapText="1"/>
    </xf>
    <xf numFmtId="164" fontId="6" fillId="3" borderId="0" xfId="5" applyFont="1" applyFill="1" applyBorder="1" applyAlignment="1">
      <alignment horizontal="left" vertical="center" wrapText="1"/>
    </xf>
    <xf numFmtId="41" fontId="62" fillId="3" borderId="82" xfId="0" applyNumberFormat="1" applyFont="1" applyFill="1" applyBorder="1" applyAlignment="1">
      <alignment horizontal="right" vertical="center" wrapText="1" readingOrder="1"/>
    </xf>
    <xf numFmtId="170" fontId="6" fillId="3" borderId="0" xfId="5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41" fontId="6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wrapText="1" readingOrder="1"/>
    </xf>
    <xf numFmtId="0" fontId="7" fillId="3" borderId="0" xfId="0" applyFont="1" applyFill="1" applyBorder="1"/>
    <xf numFmtId="41" fontId="34" fillId="13" borderId="85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 readingOrder="1"/>
    </xf>
    <xf numFmtId="41" fontId="6" fillId="3" borderId="11" xfId="0" applyNumberFormat="1" applyFont="1" applyFill="1" applyBorder="1" applyAlignment="1">
      <alignment horizontal="center" vertical="center" wrapText="1"/>
    </xf>
    <xf numFmtId="170" fontId="6" fillId="3" borderId="11" xfId="5" applyNumberFormat="1" applyFont="1" applyFill="1" applyBorder="1" applyAlignment="1">
      <alignment horizontal="right" vertical="center" wrapText="1"/>
    </xf>
    <xf numFmtId="41" fontId="6" fillId="3" borderId="11" xfId="0" applyNumberFormat="1" applyFont="1" applyFill="1" applyBorder="1" applyAlignment="1">
      <alignment horizontal="right" vertical="center" wrapText="1"/>
    </xf>
    <xf numFmtId="164" fontId="6" fillId="4" borderId="59" xfId="5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center" vertical="center" wrapText="1"/>
    </xf>
    <xf numFmtId="41" fontId="6" fillId="4" borderId="11" xfId="0" applyNumberFormat="1" applyFont="1" applyFill="1" applyBorder="1" applyAlignment="1">
      <alignment horizontal="right" vertical="center" wrapText="1"/>
    </xf>
    <xf numFmtId="41" fontId="67" fillId="19" borderId="8" xfId="0" applyNumberFormat="1" applyFont="1" applyFill="1" applyBorder="1" applyAlignment="1">
      <alignment horizontal="center" vertical="center" wrapText="1"/>
    </xf>
    <xf numFmtId="169" fontId="6" fillId="4" borderId="8" xfId="5" applyNumberFormat="1" applyFont="1" applyFill="1" applyBorder="1" applyAlignment="1">
      <alignment horizontal="right" vertical="center" wrapText="1"/>
    </xf>
    <xf numFmtId="169" fontId="6" fillId="4" borderId="39" xfId="4" applyNumberFormat="1" applyFont="1" applyFill="1" applyBorder="1" applyAlignment="1">
      <alignment horizontal="right" vertical="center" wrapText="1"/>
    </xf>
    <xf numFmtId="41" fontId="6" fillId="19" borderId="8" xfId="0" applyNumberFormat="1" applyFont="1" applyFill="1" applyBorder="1" applyAlignment="1">
      <alignment horizontal="center" vertical="center" wrapText="1"/>
    </xf>
    <xf numFmtId="169" fontId="6" fillId="4" borderId="8" xfId="4" applyNumberFormat="1" applyFont="1" applyFill="1" applyBorder="1" applyAlignment="1">
      <alignment horizontal="right" vertical="center" wrapText="1"/>
    </xf>
    <xf numFmtId="170" fontId="6" fillId="3" borderId="8" xfId="5" applyNumberFormat="1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right" vertical="center" wrapText="1"/>
    </xf>
    <xf numFmtId="41" fontId="6" fillId="19" borderId="42" xfId="0" applyNumberFormat="1" applyFont="1" applyFill="1" applyBorder="1" applyAlignment="1">
      <alignment horizontal="center" vertical="center" wrapText="1"/>
    </xf>
    <xf numFmtId="169" fontId="6" fillId="4" borderId="42" xfId="4" applyNumberFormat="1" applyFont="1" applyFill="1" applyBorder="1" applyAlignment="1">
      <alignment horizontal="right" vertical="center" wrapText="1"/>
    </xf>
    <xf numFmtId="169" fontId="6" fillId="4" borderId="43" xfId="4" applyNumberFormat="1" applyFont="1" applyFill="1" applyBorder="1" applyAlignment="1">
      <alignment horizontal="right" vertical="center" wrapText="1"/>
    </xf>
    <xf numFmtId="164" fontId="6" fillId="3" borderId="8" xfId="5" applyFont="1" applyFill="1" applyBorder="1" applyAlignment="1">
      <alignment horizontal="right" vertical="center" wrapText="1"/>
    </xf>
    <xf numFmtId="169" fontId="6" fillId="4" borderId="42" xfId="5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wrapText="1"/>
    </xf>
    <xf numFmtId="41" fontId="34" fillId="13" borderId="88" xfId="0" applyNumberFormat="1" applyFont="1" applyFill="1" applyBorder="1" applyAlignment="1">
      <alignment horizontal="center" vertical="center" wrapText="1"/>
    </xf>
    <xf numFmtId="41" fontId="34" fillId="13" borderId="87" xfId="0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vertical="center"/>
    </xf>
    <xf numFmtId="41" fontId="34" fillId="13" borderId="79" xfId="0" applyNumberFormat="1" applyFont="1" applyFill="1" applyBorder="1" applyAlignment="1">
      <alignment horizontal="center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vertical="center"/>
      <protection locked="0"/>
    </xf>
    <xf numFmtId="0" fontId="41" fillId="3" borderId="0" xfId="0" applyFont="1" applyFill="1" applyAlignment="1">
      <alignment vertical="center"/>
    </xf>
    <xf numFmtId="1" fontId="0" fillId="0" borderId="0" xfId="0" applyNumberFormat="1" applyAlignment="1">
      <alignment vertical="center" wrapText="1"/>
    </xf>
    <xf numFmtId="164" fontId="6" fillId="4" borderId="8" xfId="5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left" vertical="center" wrapText="1"/>
    </xf>
    <xf numFmtId="170" fontId="6" fillId="4" borderId="42" xfId="5" applyNumberFormat="1" applyFont="1" applyFill="1" applyBorder="1" applyAlignment="1">
      <alignment horizontal="left" vertical="center" wrapText="1"/>
    </xf>
    <xf numFmtId="164" fontId="6" fillId="4" borderId="43" xfId="5" applyFont="1" applyFill="1" applyBorder="1" applyAlignment="1">
      <alignment horizontal="right" vertical="center" wrapText="1"/>
    </xf>
    <xf numFmtId="0" fontId="5" fillId="20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 applyProtection="1">
      <alignment horizontal="left" vertical="center" wrapText="1"/>
      <protection locked="0"/>
    </xf>
    <xf numFmtId="0" fontId="68" fillId="3" borderId="1" xfId="0" applyFont="1" applyFill="1" applyBorder="1" applyAlignment="1" applyProtection="1">
      <alignment horizontal="center" vertical="center" wrapText="1"/>
      <protection locked="0"/>
    </xf>
    <xf numFmtId="0" fontId="68" fillId="3" borderId="1" xfId="0" applyFont="1" applyFill="1" applyBorder="1" applyAlignment="1" applyProtection="1">
      <alignment vertical="center" wrapText="1"/>
      <protection locked="0"/>
    </xf>
    <xf numFmtId="41" fontId="68" fillId="3" borderId="1" xfId="0" applyNumberFormat="1" applyFont="1" applyFill="1" applyBorder="1" applyAlignment="1" applyProtection="1">
      <alignment vertical="center" wrapText="1"/>
      <protection locked="0"/>
    </xf>
    <xf numFmtId="41" fontId="69" fillId="4" borderId="1" xfId="0" applyNumberFormat="1" applyFont="1" applyFill="1" applyBorder="1" applyAlignment="1" applyProtection="1">
      <alignment vertical="center" wrapText="1"/>
      <protection locked="0"/>
    </xf>
    <xf numFmtId="41" fontId="68" fillId="4" borderId="1" xfId="0" applyNumberFormat="1" applyFont="1" applyFill="1" applyBorder="1" applyAlignment="1">
      <alignment vertical="center" wrapText="1"/>
    </xf>
    <xf numFmtId="41" fontId="70" fillId="3" borderId="1" xfId="0" applyNumberFormat="1" applyFont="1" applyFill="1" applyBorder="1" applyAlignment="1" applyProtection="1">
      <alignment vertical="center" wrapText="1"/>
      <protection locked="0"/>
    </xf>
    <xf numFmtId="0" fontId="12" fillId="16" borderId="3" xfId="0" applyFont="1" applyFill="1" applyBorder="1" applyAlignment="1">
      <alignment vertical="center" wrapText="1"/>
    </xf>
    <xf numFmtId="0" fontId="12" fillId="16" borderId="5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0" fontId="5" fillId="14" borderId="0" xfId="0" applyFont="1" applyFill="1"/>
    <xf numFmtId="0" fontId="35" fillId="13" borderId="3" xfId="0" applyFont="1" applyFill="1" applyBorder="1" applyAlignment="1" applyProtection="1">
      <alignment vertical="center"/>
      <protection locked="0"/>
    </xf>
    <xf numFmtId="0" fontId="80" fillId="3" borderId="0" xfId="0" applyFont="1" applyFill="1" applyAlignment="1">
      <alignment vertical="center"/>
    </xf>
    <xf numFmtId="0" fontId="11" fillId="3" borderId="1" xfId="0" applyFont="1" applyFill="1" applyBorder="1" applyAlignment="1" applyProtection="1">
      <alignment vertical="center" wrapText="1"/>
      <protection locked="0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11" fillId="3" borderId="1" xfId="0" applyNumberFormat="1" applyFont="1" applyFill="1" applyBorder="1" applyAlignment="1" applyProtection="1">
      <alignment vertical="center" wrapText="1"/>
      <protection locked="0"/>
    </xf>
    <xf numFmtId="166" fontId="11" fillId="4" borderId="1" xfId="0" applyNumberFormat="1" applyFont="1" applyFill="1" applyBorder="1" applyAlignment="1">
      <alignment vertical="center" wrapText="1"/>
    </xf>
    <xf numFmtId="166" fontId="44" fillId="2" borderId="1" xfId="0" applyNumberFormat="1" applyFont="1" applyFill="1" applyBorder="1" applyAlignment="1">
      <alignment wrapText="1"/>
    </xf>
    <xf numFmtId="166" fontId="38" fillId="2" borderId="1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166" fontId="11" fillId="0" borderId="0" xfId="0" applyNumberFormat="1" applyFont="1" applyAlignment="1">
      <alignment wrapText="1"/>
    </xf>
    <xf numFmtId="0" fontId="41" fillId="21" borderId="45" xfId="0" applyFont="1" applyFill="1" applyBorder="1" applyAlignment="1">
      <alignment vertical="center" wrapText="1"/>
    </xf>
    <xf numFmtId="0" fontId="41" fillId="21" borderId="8" xfId="0" applyFont="1" applyFill="1" applyBorder="1" applyAlignment="1">
      <alignment horizontal="center" vertical="center" wrapText="1"/>
    </xf>
    <xf numFmtId="9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21" borderId="8" xfId="0" applyFont="1" applyFill="1" applyBorder="1" applyAlignment="1" applyProtection="1">
      <alignment horizontal="center" vertical="center" wrapText="1"/>
      <protection locked="0"/>
    </xf>
    <xf numFmtId="2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14" fontId="38" fillId="2" borderId="5" xfId="0" applyNumberFormat="1" applyFont="1" applyFill="1" applyBorder="1" applyAlignment="1" applyProtection="1">
      <alignment horizontal="left" vertical="center" wrapText="1"/>
      <protection locked="0"/>
    </xf>
    <xf numFmtId="43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14" borderId="0" xfId="0" applyFont="1" applyFill="1" applyAlignment="1">
      <alignment horizontal="left" wrapText="1"/>
    </xf>
    <xf numFmtId="0" fontId="12" fillId="4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left" vertical="center" wrapText="1" readingOrder="1"/>
    </xf>
    <xf numFmtId="0" fontId="8" fillId="7" borderId="7" xfId="0" applyFont="1" applyFill="1" applyBorder="1" applyAlignment="1">
      <alignment horizontal="left" vertical="center" wrapText="1" readingOrder="1"/>
    </xf>
    <xf numFmtId="0" fontId="8" fillId="7" borderId="11" xfId="0" applyFont="1" applyFill="1" applyBorder="1" applyAlignment="1">
      <alignment horizontal="left" vertical="center" wrapText="1" readingOrder="1"/>
    </xf>
    <xf numFmtId="0" fontId="30" fillId="6" borderId="9" xfId="0" applyFont="1" applyFill="1" applyBorder="1" applyAlignment="1">
      <alignment horizontal="left" vertical="center" readingOrder="1"/>
    </xf>
    <xf numFmtId="0" fontId="30" fillId="6" borderId="11" xfId="0" applyFont="1" applyFill="1" applyBorder="1" applyAlignment="1">
      <alignment horizontal="left" vertical="center" readingOrder="1"/>
    </xf>
    <xf numFmtId="0" fontId="32" fillId="13" borderId="24" xfId="0" applyFont="1" applyFill="1" applyBorder="1" applyAlignment="1">
      <alignment horizontal="left" vertical="center"/>
    </xf>
    <xf numFmtId="0" fontId="39" fillId="13" borderId="50" xfId="0" applyFont="1" applyFill="1" applyBorder="1" applyAlignment="1">
      <alignment horizontal="left" vertical="center" wrapText="1"/>
    </xf>
    <xf numFmtId="0" fontId="39" fillId="13" borderId="51" xfId="0" applyFont="1" applyFill="1" applyBorder="1" applyAlignment="1">
      <alignment horizontal="left" vertical="center" wrapText="1"/>
    </xf>
    <xf numFmtId="0" fontId="40" fillId="13" borderId="53" xfId="0" applyFont="1" applyFill="1" applyBorder="1" applyAlignment="1">
      <alignment horizontal="left" vertical="center" wrapText="1"/>
    </xf>
    <xf numFmtId="0" fontId="40" fillId="13" borderId="36" xfId="0" applyFont="1" applyFill="1" applyBorder="1" applyAlignment="1">
      <alignment horizontal="left" vertical="center" wrapText="1"/>
    </xf>
    <xf numFmtId="0" fontId="77" fillId="14" borderId="89" xfId="0" applyFont="1" applyFill="1" applyBorder="1" applyAlignment="1">
      <alignment horizontal="left" vertical="center" wrapText="1"/>
    </xf>
    <xf numFmtId="0" fontId="77" fillId="14" borderId="90" xfId="0" applyFont="1" applyFill="1" applyBorder="1" applyAlignment="1">
      <alignment horizontal="left" vertical="center" wrapText="1"/>
    </xf>
    <xf numFmtId="0" fontId="77" fillId="14" borderId="9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33" fillId="13" borderId="17" xfId="0" applyFont="1" applyFill="1" applyBorder="1" applyAlignment="1">
      <alignment horizontal="center" vertical="center" wrapText="1"/>
    </xf>
    <xf numFmtId="0" fontId="33" fillId="13" borderId="4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 applyProtection="1">
      <alignment vertical="top" wrapText="1"/>
      <protection locked="0"/>
    </xf>
    <xf numFmtId="0" fontId="17" fillId="3" borderId="5" xfId="0" applyFont="1" applyFill="1" applyBorder="1" applyAlignment="1" applyProtection="1">
      <alignment vertical="top" wrapText="1"/>
      <protection locked="0"/>
    </xf>
    <xf numFmtId="0" fontId="17" fillId="3" borderId="6" xfId="0" applyFont="1" applyFill="1" applyBorder="1" applyAlignment="1" applyProtection="1">
      <alignment vertical="top" wrapText="1"/>
      <protection locked="0"/>
    </xf>
    <xf numFmtId="0" fontId="68" fillId="0" borderId="0" xfId="0" applyFont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left" vertical="center" wrapText="1"/>
    </xf>
    <xf numFmtId="0" fontId="33" fillId="13" borderId="15" xfId="0" applyFont="1" applyFill="1" applyBorder="1" applyAlignment="1">
      <alignment horizontal="center" vertical="center" wrapText="1"/>
    </xf>
    <xf numFmtId="0" fontId="33" fillId="13" borderId="25" xfId="0" applyFont="1" applyFill="1" applyBorder="1" applyAlignment="1">
      <alignment horizontal="center" vertical="center" wrapText="1"/>
    </xf>
    <xf numFmtId="0" fontId="54" fillId="14" borderId="24" xfId="0" applyFont="1" applyFill="1" applyBorder="1" applyAlignment="1">
      <alignment horizontal="left" vertical="center" wrapText="1"/>
    </xf>
    <xf numFmtId="0" fontId="33" fillId="13" borderId="5" xfId="0" applyFont="1" applyFill="1" applyBorder="1" applyAlignment="1">
      <alignment horizontal="center" wrapText="1"/>
    </xf>
    <xf numFmtId="0" fontId="33" fillId="13" borderId="3" xfId="0" applyFont="1" applyFill="1" applyBorder="1" applyAlignment="1">
      <alignment horizontal="center" vertical="center" wrapText="1"/>
    </xf>
    <xf numFmtId="0" fontId="33" fillId="13" borderId="6" xfId="0" applyFont="1" applyFill="1" applyBorder="1" applyAlignment="1">
      <alignment horizontal="center" vertical="center" wrapText="1"/>
    </xf>
    <xf numFmtId="0" fontId="33" fillId="13" borderId="24" xfId="0" applyFont="1" applyFill="1" applyBorder="1" applyAlignment="1">
      <alignment horizontal="left" wrapText="1"/>
    </xf>
    <xf numFmtId="0" fontId="33" fillId="13" borderId="5" xfId="0" applyFont="1" applyFill="1" applyBorder="1" applyAlignment="1">
      <alignment horizontal="left" wrapText="1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58" fillId="14" borderId="35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165" fontId="34" fillId="13" borderId="74" xfId="0" applyNumberFormat="1" applyFont="1" applyFill="1" applyBorder="1" applyAlignment="1">
      <alignment horizontal="center" vertical="center" wrapText="1"/>
    </xf>
    <xf numFmtId="165" fontId="34" fillId="13" borderId="75" xfId="0" applyNumberFormat="1" applyFont="1" applyFill="1" applyBorder="1" applyAlignment="1">
      <alignment horizontal="center" vertical="center" wrapText="1"/>
    </xf>
    <xf numFmtId="0" fontId="34" fillId="13" borderId="74" xfId="0" applyFont="1" applyFill="1" applyBorder="1" applyAlignment="1">
      <alignment horizontal="center" vertical="center" wrapText="1"/>
    </xf>
    <xf numFmtId="0" fontId="34" fillId="13" borderId="75" xfId="0" applyFont="1" applyFill="1" applyBorder="1" applyAlignment="1">
      <alignment horizontal="center" vertical="center" wrapText="1"/>
    </xf>
    <xf numFmtId="41" fontId="34" fillId="13" borderId="74" xfId="0" applyNumberFormat="1" applyFont="1" applyFill="1" applyBorder="1" applyAlignment="1">
      <alignment horizontal="center" vertical="center" wrapText="1"/>
    </xf>
    <xf numFmtId="41" fontId="34" fillId="13" borderId="75" xfId="0" applyNumberFormat="1" applyFont="1" applyFill="1" applyBorder="1" applyAlignment="1">
      <alignment horizontal="center" vertical="center" wrapText="1"/>
    </xf>
    <xf numFmtId="0" fontId="34" fillId="13" borderId="76" xfId="0" applyFont="1" applyFill="1" applyBorder="1" applyAlignment="1">
      <alignment horizontal="center" vertical="center" wrapText="1"/>
    </xf>
    <xf numFmtId="0" fontId="34" fillId="13" borderId="7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left"/>
    </xf>
    <xf numFmtId="0" fontId="45" fillId="3" borderId="50" xfId="0" applyFont="1" applyFill="1" applyBorder="1" applyAlignment="1">
      <alignment horizontal="center" vertical="center" wrapText="1"/>
    </xf>
    <xf numFmtId="0" fontId="45" fillId="3" borderId="51" xfId="0" applyFont="1" applyFill="1" applyBorder="1" applyAlignment="1">
      <alignment horizontal="center" vertical="center" wrapText="1"/>
    </xf>
    <xf numFmtId="0" fontId="45" fillId="3" borderId="52" xfId="0" applyFont="1" applyFill="1" applyBorder="1" applyAlignment="1">
      <alignment horizontal="center" vertical="center" wrapText="1"/>
    </xf>
    <xf numFmtId="0" fontId="45" fillId="13" borderId="54" xfId="0" applyFont="1" applyFill="1" applyBorder="1" applyAlignment="1">
      <alignment horizontal="center" vertical="center" wrapText="1"/>
    </xf>
    <xf numFmtId="0" fontId="45" fillId="13" borderId="55" xfId="0" applyFont="1" applyFill="1" applyBorder="1" applyAlignment="1">
      <alignment horizontal="center" vertical="center" wrapText="1"/>
    </xf>
    <xf numFmtId="0" fontId="45" fillId="13" borderId="56" xfId="0" applyFont="1" applyFill="1" applyBorder="1" applyAlignment="1">
      <alignment horizontal="center" vertical="center" wrapText="1"/>
    </xf>
    <xf numFmtId="0" fontId="38" fillId="15" borderId="54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58" xfId="0" applyFont="1" applyFill="1" applyBorder="1" applyAlignment="1">
      <alignment horizontal="center" vertical="center" wrapText="1"/>
    </xf>
    <xf numFmtId="0" fontId="45" fillId="13" borderId="39" xfId="0" applyFont="1" applyFill="1" applyBorder="1" applyAlignment="1">
      <alignment horizontal="center" vertical="center" wrapText="1"/>
    </xf>
    <xf numFmtId="0" fontId="38" fillId="15" borderId="2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1" xfId="0" applyFont="1" applyFill="1" applyBorder="1" applyAlignment="1">
      <alignment horizontal="center" vertical="center" wrapText="1"/>
    </xf>
    <xf numFmtId="0" fontId="45" fillId="13" borderId="8" xfId="0" applyFont="1" applyFill="1" applyBorder="1" applyAlignment="1">
      <alignment horizontal="center" vertical="center" wrapText="1"/>
    </xf>
    <xf numFmtId="0" fontId="45" fillId="13" borderId="49" xfId="0" applyFont="1" applyFill="1" applyBorder="1" applyAlignment="1">
      <alignment horizontal="center" vertical="center" wrapText="1"/>
    </xf>
    <xf numFmtId="0" fontId="45" fillId="13" borderId="45" xfId="0" applyFont="1" applyFill="1" applyBorder="1" applyAlignment="1">
      <alignment horizontal="center" vertical="center" wrapText="1"/>
    </xf>
    <xf numFmtId="0" fontId="50" fillId="13" borderId="21" xfId="0" applyFont="1" applyFill="1" applyBorder="1" applyAlignment="1">
      <alignment horizontal="right" vertical="center" wrapText="1" readingOrder="1"/>
    </xf>
    <xf numFmtId="0" fontId="50" fillId="13" borderId="22" xfId="0" applyFont="1" applyFill="1" applyBorder="1" applyAlignment="1">
      <alignment horizontal="right" vertical="center" wrapText="1" readingOrder="1"/>
    </xf>
    <xf numFmtId="0" fontId="50" fillId="13" borderId="64" xfId="0" applyFont="1" applyFill="1" applyBorder="1" applyAlignment="1">
      <alignment horizontal="right" vertical="center" wrapText="1" readingOrder="1"/>
    </xf>
    <xf numFmtId="0" fontId="0" fillId="3" borderId="0" xfId="0" applyFill="1" applyBorder="1" applyAlignment="1">
      <alignment horizontal="left"/>
    </xf>
    <xf numFmtId="0" fontId="45" fillId="13" borderId="49" xfId="0" applyFont="1" applyFill="1" applyBorder="1" applyAlignment="1">
      <alignment horizontal="left"/>
    </xf>
    <xf numFmtId="0" fontId="45" fillId="13" borderId="36" xfId="0" applyFont="1" applyFill="1" applyBorder="1" applyAlignment="1">
      <alignment horizontal="left"/>
    </xf>
    <xf numFmtId="0" fontId="45" fillId="13" borderId="10" xfId="0" applyFont="1" applyFill="1" applyBorder="1" applyAlignment="1">
      <alignment horizontal="left"/>
    </xf>
    <xf numFmtId="0" fontId="38" fillId="10" borderId="62" xfId="0" applyFont="1" applyFill="1" applyBorder="1" applyAlignment="1">
      <alignment vertical="center"/>
    </xf>
    <xf numFmtId="0" fontId="0" fillId="10" borderId="69" xfId="0" applyFill="1" applyBorder="1" applyAlignment="1">
      <alignment vertical="center"/>
    </xf>
    <xf numFmtId="0" fontId="0" fillId="10" borderId="70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71" xfId="0" applyFill="1" applyBorder="1" applyAlignment="1">
      <alignment vertical="center"/>
    </xf>
    <xf numFmtId="0" fontId="0" fillId="10" borderId="72" xfId="0" applyFill="1" applyBorder="1" applyAlignment="1">
      <alignment vertical="center"/>
    </xf>
    <xf numFmtId="0" fontId="0" fillId="10" borderId="68" xfId="0" applyFill="1" applyBorder="1" applyAlignment="1">
      <alignment vertical="center"/>
    </xf>
    <xf numFmtId="0" fontId="0" fillId="10" borderId="73" xfId="0" applyFill="1" applyBorder="1" applyAlignment="1">
      <alignment vertical="center"/>
    </xf>
    <xf numFmtId="170" fontId="45" fillId="13" borderId="45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 wrapText="1"/>
    </xf>
    <xf numFmtId="170" fontId="45" fillId="13" borderId="9" xfId="5" applyNumberFormat="1" applyFont="1" applyFill="1" applyBorder="1" applyAlignment="1">
      <alignment horizontal="center" vertical="center" wrapText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/>
    </xf>
    <xf numFmtId="0" fontId="0" fillId="14" borderId="0" xfId="0" applyFill="1" applyAlignment="1">
      <alignment horizontal="center" wrapText="1"/>
    </xf>
    <xf numFmtId="0" fontId="34" fillId="13" borderId="4" xfId="0" applyFont="1" applyFill="1" applyBorder="1" applyAlignment="1" applyProtection="1">
      <alignment horizontal="left" vertical="center"/>
      <protection locked="0"/>
    </xf>
    <xf numFmtId="0" fontId="34" fillId="1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61" fillId="13" borderId="8" xfId="0" applyFont="1" applyFill="1" applyBorder="1" applyAlignment="1">
      <alignment horizontal="center" vertical="center" wrapText="1"/>
    </xf>
    <xf numFmtId="0" fontId="61" fillId="13" borderId="8" xfId="0" applyFont="1" applyFill="1" applyBorder="1" applyAlignment="1">
      <alignment horizontal="center" vertical="center"/>
    </xf>
    <xf numFmtId="164" fontId="61" fillId="13" borderId="8" xfId="5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5" fillId="13" borderId="8" xfId="0" applyFont="1" applyFill="1" applyBorder="1" applyAlignment="1">
      <alignment horizontal="center" vertical="center" wrapText="1"/>
    </xf>
    <xf numFmtId="0" fontId="61" fillId="13" borderId="9" xfId="0" applyFont="1" applyFill="1" applyBorder="1" applyAlignment="1">
      <alignment horizontal="center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right" wrapText="1"/>
    </xf>
    <xf numFmtId="166" fontId="26" fillId="9" borderId="9" xfId="5" applyNumberFormat="1" applyFont="1" applyFill="1" applyBorder="1" applyAlignment="1">
      <alignment horizontal="center" vertical="center" wrapText="1"/>
    </xf>
    <xf numFmtId="166" fontId="26" fillId="9" borderId="11" xfId="5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wrapText="1"/>
    </xf>
    <xf numFmtId="0" fontId="6" fillId="19" borderId="45" xfId="0" applyFont="1" applyFill="1" applyBorder="1" applyAlignment="1">
      <alignment horizontal="center" vertical="center" wrapText="1"/>
    </xf>
    <xf numFmtId="0" fontId="14" fillId="14" borderId="24" xfId="0" applyFont="1" applyFill="1" applyBorder="1" applyAlignment="1">
      <alignment horizontal="left"/>
    </xf>
    <xf numFmtId="0" fontId="34" fillId="13" borderId="29" xfId="0" applyFont="1" applyFill="1" applyBorder="1" applyAlignment="1">
      <alignment horizontal="center" vertical="center" textRotation="90"/>
    </xf>
    <xf numFmtId="0" fontId="34" fillId="13" borderId="30" xfId="0" applyFont="1" applyFill="1" applyBorder="1" applyAlignment="1">
      <alignment horizontal="center" vertical="center" textRotation="90"/>
    </xf>
    <xf numFmtId="0" fontId="34" fillId="13" borderId="31" xfId="0" applyFont="1" applyFill="1" applyBorder="1" applyAlignment="1">
      <alignment horizontal="center" vertical="center" textRotation="90"/>
    </xf>
    <xf numFmtId="41" fontId="34" fillId="13" borderId="78" xfId="0" applyNumberFormat="1" applyFont="1" applyFill="1" applyBorder="1" applyAlignment="1">
      <alignment horizontal="center" vertical="center" wrapText="1"/>
    </xf>
    <xf numFmtId="41" fontId="34" fillId="13" borderId="79" xfId="0" applyNumberFormat="1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left" vertical="center"/>
    </xf>
    <xf numFmtId="0" fontId="8" fillId="3" borderId="81" xfId="0" applyFont="1" applyFill="1" applyBorder="1" applyAlignment="1">
      <alignment horizontal="left" vertical="center"/>
    </xf>
    <xf numFmtId="41" fontId="6" fillId="3" borderId="37" xfId="0" applyNumberFormat="1" applyFont="1" applyFill="1" applyBorder="1" applyAlignment="1">
      <alignment horizontal="left" vertical="center" wrapText="1"/>
    </xf>
    <xf numFmtId="41" fontId="6" fillId="3" borderId="38" xfId="0" applyNumberFormat="1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left" vertical="center"/>
    </xf>
    <xf numFmtId="41" fontId="6" fillId="3" borderId="10" xfId="0" applyNumberFormat="1" applyFont="1" applyFill="1" applyBorder="1" applyAlignment="1">
      <alignment horizontal="left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0" fontId="35" fillId="13" borderId="5" xfId="0" applyFont="1" applyFill="1" applyBorder="1" applyAlignment="1" applyProtection="1">
      <alignment horizontal="left" vertical="center"/>
      <protection locked="0"/>
    </xf>
    <xf numFmtId="0" fontId="35" fillId="13" borderId="6" xfId="0" applyFont="1" applyFill="1" applyBorder="1" applyAlignment="1" applyProtection="1">
      <alignment horizontal="left" vertical="center"/>
      <protection locked="0"/>
    </xf>
    <xf numFmtId="41" fontId="34" fillId="13" borderId="45" xfId="0" applyNumberFormat="1" applyFont="1" applyFill="1" applyBorder="1" applyAlignment="1">
      <alignment horizontal="left" vertical="center" wrapText="1"/>
    </xf>
    <xf numFmtId="41" fontId="34" fillId="13" borderId="49" xfId="0" applyNumberFormat="1" applyFont="1" applyFill="1" applyBorder="1" applyAlignment="1">
      <alignment horizontal="left" vertical="center" wrapText="1"/>
    </xf>
    <xf numFmtId="41" fontId="6" fillId="3" borderId="41" xfId="0" applyNumberFormat="1" applyFont="1" applyFill="1" applyBorder="1" applyAlignment="1">
      <alignment horizontal="left" vertical="center" wrapText="1"/>
    </xf>
    <xf numFmtId="41" fontId="6" fillId="3" borderId="42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5" fillId="13" borderId="3" xfId="0" applyFont="1" applyFill="1" applyBorder="1" applyAlignment="1" applyProtection="1">
      <alignment horizontal="left" vertical="center"/>
      <protection locked="0"/>
    </xf>
    <xf numFmtId="0" fontId="35" fillId="13" borderId="62" xfId="0" applyFont="1" applyFill="1" applyBorder="1" applyAlignment="1">
      <alignment horizontal="left" vertical="center"/>
    </xf>
    <xf numFmtId="0" fontId="35" fillId="13" borderId="69" xfId="0" applyFont="1" applyFill="1" applyBorder="1" applyAlignment="1">
      <alignment horizontal="left" vertical="center"/>
    </xf>
    <xf numFmtId="0" fontId="35" fillId="13" borderId="70" xfId="0" applyFont="1" applyFill="1" applyBorder="1" applyAlignment="1">
      <alignment horizontal="left" vertical="center"/>
    </xf>
    <xf numFmtId="0" fontId="0" fillId="10" borderId="54" xfId="0" applyFill="1" applyBorder="1" applyAlignment="1">
      <alignment horizontal="left"/>
    </xf>
    <xf numFmtId="0" fontId="0" fillId="10" borderId="55" xfId="0" applyFill="1" applyBorder="1" applyAlignment="1">
      <alignment horizontal="left"/>
    </xf>
    <xf numFmtId="0" fontId="0" fillId="10" borderId="56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20" xfId="0" applyFill="1" applyBorder="1" applyAlignment="1">
      <alignment horizontal="left"/>
    </xf>
    <xf numFmtId="0" fontId="0" fillId="10" borderId="21" xfId="0" applyFill="1" applyBorder="1" applyAlignment="1">
      <alignment horizontal="left"/>
    </xf>
    <xf numFmtId="0" fontId="0" fillId="10" borderId="22" xfId="0" applyFill="1" applyBorder="1" applyAlignment="1">
      <alignment horizontal="left"/>
    </xf>
    <xf numFmtId="0" fontId="0" fillId="10" borderId="23" xfId="0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 readingOrder="1"/>
    </xf>
    <xf numFmtId="0" fontId="34" fillId="13" borderId="20" xfId="0" applyFont="1" applyFill="1" applyBorder="1" applyAlignment="1">
      <alignment horizontal="center" vertical="center" textRotation="90"/>
    </xf>
    <xf numFmtId="0" fontId="34" fillId="13" borderId="23" xfId="0" applyFont="1" applyFill="1" applyBorder="1" applyAlignment="1">
      <alignment horizontal="center" vertical="center" textRotation="90"/>
    </xf>
    <xf numFmtId="41" fontId="34" fillId="13" borderId="84" xfId="0" applyNumberFormat="1" applyFont="1" applyFill="1" applyBorder="1" applyAlignment="1">
      <alignment horizontal="center" vertical="center" wrapText="1"/>
    </xf>
    <xf numFmtId="41" fontId="34" fillId="13" borderId="85" xfId="0" applyNumberFormat="1" applyFont="1" applyFill="1" applyBorder="1" applyAlignment="1">
      <alignment horizontal="center" vertical="center" wrapText="1"/>
    </xf>
    <xf numFmtId="41" fontId="34" fillId="13" borderId="44" xfId="0" applyNumberFormat="1" applyFont="1" applyFill="1" applyBorder="1" applyAlignment="1">
      <alignment horizontal="center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41" fontId="34" fillId="13" borderId="81" xfId="0" applyNumberFormat="1" applyFont="1" applyFill="1" applyBorder="1" applyAlignment="1">
      <alignment horizontal="center" vertical="center" wrapText="1"/>
    </xf>
    <xf numFmtId="0" fontId="6" fillId="19" borderId="86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19" borderId="46" xfId="0" applyFont="1" applyFill="1" applyBorder="1" applyAlignment="1">
      <alignment horizontal="center" vertical="center" wrapText="1"/>
    </xf>
    <xf numFmtId="0" fontId="6" fillId="19" borderId="42" xfId="0" applyFont="1" applyFill="1" applyBorder="1" applyAlignment="1">
      <alignment horizontal="center" vertical="center" wrapText="1"/>
    </xf>
    <xf numFmtId="0" fontId="34" fillId="13" borderId="46" xfId="0" applyFont="1" applyFill="1" applyBorder="1" applyAlignment="1">
      <alignment horizontal="left" vertical="center" wrapText="1"/>
    </xf>
    <xf numFmtId="0" fontId="34" fillId="13" borderId="83" xfId="0" applyFont="1" applyFill="1" applyBorder="1" applyAlignment="1">
      <alignment horizontal="left" vertical="center" wrapText="1"/>
    </xf>
    <xf numFmtId="170" fontId="7" fillId="3" borderId="0" xfId="5" applyNumberFormat="1" applyFont="1" applyFill="1" applyBorder="1" applyAlignment="1">
      <alignment horizontal="center" vertical="center" wrapText="1"/>
    </xf>
    <xf numFmtId="0" fontId="6" fillId="19" borderId="61" xfId="0" applyFont="1" applyFill="1" applyBorder="1" applyAlignment="1">
      <alignment horizontal="center" vertical="center" wrapText="1"/>
    </xf>
    <xf numFmtId="0" fontId="6" fillId="19" borderId="4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13" fillId="14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center"/>
    </xf>
    <xf numFmtId="0" fontId="39" fillId="13" borderId="15" xfId="0" applyFont="1" applyFill="1" applyBorder="1" applyAlignment="1">
      <alignment horizontal="center" vertical="center" wrapText="1"/>
    </xf>
    <xf numFmtId="0" fontId="39" fillId="13" borderId="25" xfId="0" applyFont="1" applyFill="1" applyBorder="1" applyAlignment="1">
      <alignment horizontal="center" vertical="center" wrapText="1"/>
    </xf>
    <xf numFmtId="0" fontId="39" fillId="13" borderId="3" xfId="0" applyFont="1" applyFill="1" applyBorder="1" applyAlignment="1">
      <alignment horizontal="left" vertical="center" wrapText="1"/>
    </xf>
    <xf numFmtId="0" fontId="39" fillId="13" borderId="5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 applyProtection="1">
      <alignment horizontal="left" wrapText="1"/>
      <protection locked="0"/>
    </xf>
    <xf numFmtId="0" fontId="11" fillId="3" borderId="5" xfId="0" applyFont="1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39" fillId="13" borderId="26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wrapText="1"/>
    </xf>
    <xf numFmtId="0" fontId="38" fillId="2" borderId="5" xfId="0" applyFont="1" applyFill="1" applyBorder="1" applyAlignment="1">
      <alignment horizontal="center" wrapText="1"/>
    </xf>
    <xf numFmtId="0" fontId="39" fillId="13" borderId="3" xfId="0" applyFont="1" applyFill="1" applyBorder="1" applyAlignment="1">
      <alignment horizontal="center" vertical="center" wrapText="1"/>
    </xf>
    <xf numFmtId="0" fontId="39" fillId="13" borderId="6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left" vertical="center" wrapText="1"/>
    </xf>
    <xf numFmtId="0" fontId="39" fillId="13" borderId="6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8" fillId="2" borderId="5" xfId="0" applyFont="1" applyFill="1" applyBorder="1" applyAlignment="1">
      <alignment horizontal="left" vertical="center" wrapText="1"/>
    </xf>
    <xf numFmtId="166" fontId="39" fillId="13" borderId="15" xfId="0" applyNumberFormat="1" applyFont="1" applyFill="1" applyBorder="1" applyAlignment="1">
      <alignment horizontal="center" vertical="center" wrapText="1"/>
    </xf>
    <xf numFmtId="166" fontId="39" fillId="13" borderId="26" xfId="0" applyNumberFormat="1" applyFont="1" applyFill="1" applyBorder="1" applyAlignment="1">
      <alignment horizontal="center" vertical="center" wrapText="1"/>
    </xf>
    <xf numFmtId="166" fontId="39" fillId="13" borderId="25" xfId="0" applyNumberFormat="1" applyFont="1" applyFill="1" applyBorder="1" applyAlignment="1">
      <alignment horizontal="center" vertical="center" wrapText="1"/>
    </xf>
    <xf numFmtId="0" fontId="39" fillId="13" borderId="5" xfId="0" applyFont="1" applyFill="1" applyBorder="1" applyAlignment="1">
      <alignment horizontal="center" vertical="center" wrapText="1"/>
    </xf>
    <xf numFmtId="0" fontId="39" fillId="13" borderId="16" xfId="0" applyFont="1" applyFill="1" applyBorder="1" applyAlignment="1">
      <alignment horizontal="center" vertical="center" wrapText="1"/>
    </xf>
    <xf numFmtId="0" fontId="39" fillId="13" borderId="92" xfId="0" applyFont="1" applyFill="1" applyBorder="1" applyAlignment="1">
      <alignment horizontal="center" vertical="center" wrapText="1"/>
    </xf>
    <xf numFmtId="0" fontId="45" fillId="13" borderId="3" xfId="0" applyFont="1" applyFill="1" applyBorder="1" applyAlignment="1" applyProtection="1">
      <alignment horizontal="left" vertical="center"/>
      <protection locked="0"/>
    </xf>
    <xf numFmtId="0" fontId="45" fillId="13" borderId="5" xfId="0" applyFont="1" applyFill="1" applyBorder="1" applyAlignment="1" applyProtection="1">
      <alignment horizontal="left" vertical="center"/>
      <protection locked="0"/>
    </xf>
    <xf numFmtId="0" fontId="39" fillId="13" borderId="3" xfId="0" applyFont="1" applyFill="1" applyBorder="1" applyAlignment="1" applyProtection="1">
      <alignment horizontal="left" vertical="center" wrapText="1"/>
      <protection locked="0"/>
    </xf>
    <xf numFmtId="0" fontId="39" fillId="13" borderId="5" xfId="0" applyFont="1" applyFill="1" applyBorder="1" applyAlignment="1" applyProtection="1">
      <alignment horizontal="left" vertical="center" wrapText="1"/>
      <protection locked="0"/>
    </xf>
    <xf numFmtId="0" fontId="39" fillId="13" borderId="6" xfId="0" applyFont="1" applyFill="1" applyBorder="1" applyAlignment="1" applyProtection="1">
      <alignment horizontal="left" vertical="center" wrapText="1"/>
      <protection locked="0"/>
    </xf>
    <xf numFmtId="0" fontId="38" fillId="2" borderId="3" xfId="0" applyFont="1" applyFill="1" applyBorder="1" applyAlignment="1" applyProtection="1">
      <alignment horizontal="left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0" fontId="38" fillId="14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0" fontId="6" fillId="14" borderId="5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left" wrapText="1"/>
    </xf>
    <xf numFmtId="0" fontId="6" fillId="10" borderId="28" xfId="0" applyFont="1" applyFill="1" applyBorder="1" applyAlignment="1">
      <alignment horizontal="left" wrapText="1"/>
    </xf>
    <xf numFmtId="0" fontId="6" fillId="10" borderId="14" xfId="0" applyFont="1" applyFill="1" applyBorder="1" applyAlignment="1">
      <alignment horizontal="left" wrapText="1"/>
    </xf>
    <xf numFmtId="0" fontId="6" fillId="3" borderId="27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</cellXfs>
  <cellStyles count="6">
    <cellStyle name="Bom" xfId="1" builtinId="26"/>
    <cellStyle name="Moeda" xfId="2" builtinId="4"/>
    <cellStyle name="Neutra" xfId="3" builtinId="28"/>
    <cellStyle name="Normal" xfId="0" builtinId="0"/>
    <cellStyle name="Porcentagem" xfId="4" builtinId="5"/>
    <cellStyle name="Vírgula" xfId="5" builtinId="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ECFCFC"/>
      <color rgb="FF008080"/>
      <color rgb="FF009999"/>
      <color rgb="FFF2F2F2"/>
      <color rgb="FFFFFFFF"/>
      <color rgb="FFF6FAF4"/>
      <color rgb="FFB9FFFF"/>
      <color rgb="FFD7E9E0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12</xdr:col>
      <xdr:colOff>47625</xdr:colOff>
      <xdr:row>2</xdr:row>
      <xdr:rowOff>523875</xdr:rowOff>
    </xdr:to>
    <xdr:pic>
      <xdr:nvPicPr>
        <xdr:cNvPr id="10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7246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19050</xdr:rowOff>
        </xdr:from>
        <xdr:to>
          <xdr:col>11</xdr:col>
          <xdr:colOff>581025</xdr:colOff>
          <xdr:row>29</xdr:row>
          <xdr:rowOff>76200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12</xdr:col>
      <xdr:colOff>285750</xdr:colOff>
      <xdr:row>11</xdr:row>
      <xdr:rowOff>38100</xdr:rowOff>
    </xdr:from>
    <xdr:to>
      <xdr:col>16</xdr:col>
      <xdr:colOff>304799</xdr:colOff>
      <xdr:row>19</xdr:row>
      <xdr:rowOff>95250</xdr:rowOff>
    </xdr:to>
    <xdr:sp macro="" textlink="">
      <xdr:nvSpPr>
        <xdr:cNvPr id="8" name="Seta para a direita 7"/>
        <xdr:cNvSpPr/>
      </xdr:nvSpPr>
      <xdr:spPr>
        <a:xfrm>
          <a:off x="7048500" y="3086100"/>
          <a:ext cx="2457449" cy="1647825"/>
        </a:xfrm>
        <a:prstGeom prst="rightArrow">
          <a:avLst/>
        </a:prstGeom>
        <a:solidFill>
          <a:srgbClr val="0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533400</xdr:colOff>
      <xdr:row>12</xdr:row>
      <xdr:rowOff>161925</xdr:rowOff>
    </xdr:from>
    <xdr:to>
      <xdr:col>21</xdr:col>
      <xdr:colOff>561975</xdr:colOff>
      <xdr:row>18</xdr:row>
      <xdr:rowOff>19050</xdr:rowOff>
    </xdr:to>
    <xdr:sp macro="" textlink="">
      <xdr:nvSpPr>
        <xdr:cNvPr id="10" name="Retângulo de cantos arredondados 9"/>
        <xdr:cNvSpPr/>
      </xdr:nvSpPr>
      <xdr:spPr>
        <a:xfrm>
          <a:off x="9734550" y="3409950"/>
          <a:ext cx="3076575" cy="1047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será selecionado e alterar a cor da célula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>
            <a:solidFill>
              <a:schemeClr val="tx1"/>
            </a:solidFill>
            <a:effectLst/>
          </a:endParaRPr>
        </a:p>
        <a:p>
          <a:pPr algn="l"/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573125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0</xdr:colOff>
      <xdr:row>3</xdr:row>
      <xdr:rowOff>123825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230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381000</xdr:colOff>
      <xdr:row>4</xdr:row>
      <xdr:rowOff>133350</xdr:rowOff>
    </xdr:to>
    <xdr:pic>
      <xdr:nvPicPr>
        <xdr:cNvPr id="204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71214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1548151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0900" cy="180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2533650</xdr:colOff>
      <xdr:row>1</xdr:row>
      <xdr:rowOff>1548151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59675" cy="178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5</xdr:col>
      <xdr:colOff>1387928</xdr:colOff>
      <xdr:row>1</xdr:row>
      <xdr:rowOff>653144</xdr:rowOff>
    </xdr:to>
    <xdr:pic>
      <xdr:nvPicPr>
        <xdr:cNvPr id="411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10137321" cy="84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6</xdr:col>
      <xdr:colOff>581025</xdr:colOff>
      <xdr:row>2</xdr:row>
      <xdr:rowOff>314325</xdr:rowOff>
    </xdr:to>
    <xdr:pic>
      <xdr:nvPicPr>
        <xdr:cNvPr id="51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420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95250</xdr:colOff>
      <xdr:row>3</xdr:row>
      <xdr:rowOff>178594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89219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8</xdr:col>
      <xdr:colOff>1367692</xdr:colOff>
      <xdr:row>2</xdr:row>
      <xdr:rowOff>12212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2</xdr:row>
      <xdr:rowOff>89297</xdr:rowOff>
    </xdr:from>
    <xdr:to>
      <xdr:col>12</xdr:col>
      <xdr:colOff>89297</xdr:colOff>
      <xdr:row>35</xdr:row>
      <xdr:rowOff>175419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7" y="482203"/>
          <a:ext cx="12334875" cy="6372622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9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2017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2017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 anexo 1.4.</a:t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19050</xdr:rowOff>
    </xdr:from>
    <xdr:to>
      <xdr:col>10</xdr:col>
      <xdr:colOff>50828</xdr:colOff>
      <xdr:row>3</xdr:row>
      <xdr:rowOff>135499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223403" cy="697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1- USOS E FONTES"/>
      <sheetName val="2- OBJETIVOS E METAS"/>
      <sheetName val="3-INDICADORES"/>
      <sheetName val="4 - RESULTADOS E DESEMP. OP"/>
      <sheetName val="5- PROJETO X ATIVIDADE"/>
      <sheetName val="6- LIMITES ESTRATÉGICOS"/>
      <sheetName val="7-CONSIDERAÇÕES FINAIS"/>
      <sheetName val="Plan1"/>
      <sheetName val="Matriz Objetivos x Projetos"/>
    </sheetNames>
    <sheetDataSet>
      <sheetData sheetId="0"/>
      <sheetData sheetId="1"/>
      <sheetData sheetId="2">
        <row r="1">
          <cell r="A1" t="str">
            <v>CAU/.....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Slide_do_Microsoft_PowerPoint1.sld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S32"/>
  <sheetViews>
    <sheetView showGridLines="0" topLeftCell="A6" zoomScaleNormal="100" zoomScaleSheetLayoutView="90" workbookViewId="0">
      <selection activeCell="N21" sqref="N21"/>
    </sheetView>
  </sheetViews>
  <sheetFormatPr defaultRowHeight="15" x14ac:dyDescent="0.25"/>
  <cols>
    <col min="1" max="1" width="0.875" customWidth="1"/>
  </cols>
  <sheetData>
    <row r="3" spans="2:12" ht="44.25" customHeight="1" x14ac:dyDescent="0.25"/>
    <row r="4" spans="2:12" s="47" customFormat="1" ht="50.25" customHeight="1" x14ac:dyDescent="0.25">
      <c r="B4" s="332" t="s">
        <v>309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2:12" ht="21" x14ac:dyDescent="0.25">
      <c r="B5" s="333" t="s">
        <v>151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</row>
    <row r="6" spans="2:12" ht="15.75" customHeight="1" x14ac:dyDescent="0.25">
      <c r="B6" s="325"/>
      <c r="C6" s="326"/>
      <c r="D6" s="326"/>
      <c r="E6" s="326"/>
      <c r="F6" s="326"/>
      <c r="G6" s="326"/>
      <c r="H6" s="326"/>
      <c r="I6" s="326"/>
      <c r="J6" s="327"/>
    </row>
    <row r="7" spans="2:12" ht="15.75" customHeight="1" x14ac:dyDescent="0.25">
      <c r="B7" s="325"/>
      <c r="C7" s="326"/>
      <c r="D7" s="326"/>
      <c r="E7" s="326"/>
      <c r="F7" s="326"/>
      <c r="G7" s="326"/>
      <c r="H7" s="326"/>
      <c r="I7" s="326"/>
      <c r="J7" s="327"/>
    </row>
    <row r="8" spans="2:12" ht="15.75" customHeight="1" x14ac:dyDescent="0.25">
      <c r="B8" s="325"/>
      <c r="C8" s="326"/>
      <c r="D8" s="326"/>
      <c r="E8" s="326"/>
      <c r="F8" s="326"/>
      <c r="G8" s="326"/>
      <c r="H8" s="326"/>
      <c r="I8" s="326"/>
      <c r="J8" s="327"/>
    </row>
    <row r="9" spans="2:12" ht="15.75" customHeight="1" x14ac:dyDescent="0.25">
      <c r="B9" s="325"/>
      <c r="C9" s="326"/>
      <c r="D9" s="326"/>
      <c r="E9" s="326"/>
      <c r="F9" s="326"/>
      <c r="G9" s="326"/>
      <c r="H9" s="326"/>
      <c r="I9" s="326"/>
      <c r="J9" s="327"/>
    </row>
    <row r="10" spans="2:12" ht="15.75" customHeight="1" x14ac:dyDescent="0.25">
      <c r="B10" s="325"/>
      <c r="C10" s="326"/>
      <c r="D10" s="326"/>
      <c r="E10" s="326"/>
      <c r="F10" s="326"/>
      <c r="G10" s="326"/>
      <c r="H10" s="326"/>
      <c r="I10" s="326"/>
      <c r="J10" s="327"/>
    </row>
    <row r="11" spans="2:12" ht="15.75" customHeight="1" x14ac:dyDescent="0.25">
      <c r="B11" s="325"/>
      <c r="C11" s="326"/>
      <c r="D11" s="326"/>
      <c r="E11" s="326"/>
      <c r="F11" s="326"/>
      <c r="G11" s="326"/>
      <c r="H11" s="326"/>
      <c r="I11" s="326"/>
      <c r="J11" s="327"/>
    </row>
    <row r="12" spans="2:12" ht="15.75" customHeight="1" x14ac:dyDescent="0.25">
      <c r="B12" s="325"/>
      <c r="C12" s="326"/>
      <c r="D12" s="326"/>
      <c r="E12" s="326"/>
      <c r="F12" s="326"/>
      <c r="G12" s="326"/>
      <c r="H12" s="326"/>
      <c r="I12" s="326"/>
      <c r="J12" s="327"/>
    </row>
    <row r="13" spans="2:12" ht="15.75" customHeight="1" x14ac:dyDescent="0.25">
      <c r="B13" s="325"/>
      <c r="C13" s="326"/>
      <c r="D13" s="326"/>
      <c r="E13" s="326"/>
      <c r="F13" s="326"/>
      <c r="G13" s="326"/>
      <c r="H13" s="326"/>
      <c r="I13" s="326"/>
      <c r="J13" s="327"/>
    </row>
    <row r="14" spans="2:12" ht="15.75" customHeight="1" x14ac:dyDescent="0.25">
      <c r="B14" s="325"/>
      <c r="C14" s="326"/>
      <c r="D14" s="326"/>
      <c r="E14" s="326"/>
      <c r="F14" s="326"/>
      <c r="G14" s="326"/>
      <c r="H14" s="326"/>
      <c r="I14" s="326"/>
      <c r="J14" s="327"/>
    </row>
    <row r="15" spans="2:12" ht="15.75" customHeight="1" x14ac:dyDescent="0.25">
      <c r="B15" s="325"/>
      <c r="C15" s="326"/>
      <c r="D15" s="326"/>
      <c r="E15" s="326"/>
      <c r="F15" s="326"/>
      <c r="G15" s="326"/>
      <c r="H15" s="326"/>
      <c r="I15" s="326"/>
      <c r="J15" s="327"/>
    </row>
    <row r="16" spans="2:12" ht="15.75" customHeight="1" x14ac:dyDescent="0.25">
      <c r="B16" s="325"/>
      <c r="C16" s="326"/>
      <c r="D16" s="326"/>
      <c r="E16" s="326"/>
      <c r="F16" s="326"/>
      <c r="G16" s="326"/>
      <c r="H16" s="326"/>
      <c r="I16" s="326"/>
      <c r="J16" s="327"/>
    </row>
    <row r="17" spans="2:19" x14ac:dyDescent="0.25">
      <c r="B17" s="325"/>
      <c r="C17" s="326"/>
      <c r="D17" s="326"/>
      <c r="E17" s="326"/>
      <c r="F17" s="326"/>
      <c r="G17" s="326"/>
      <c r="H17" s="326"/>
      <c r="I17" s="326"/>
      <c r="J17" s="327"/>
    </row>
    <row r="18" spans="2:19" ht="15.75" customHeight="1" x14ac:dyDescent="0.25">
      <c r="B18" s="325"/>
      <c r="C18" s="326"/>
      <c r="D18" s="326"/>
      <c r="E18" s="326"/>
      <c r="F18" s="326"/>
      <c r="G18" s="326"/>
      <c r="H18" s="326"/>
      <c r="I18" s="326"/>
      <c r="J18" s="327"/>
    </row>
    <row r="19" spans="2:19" ht="15.75" customHeight="1" x14ac:dyDescent="0.25">
      <c r="B19" s="325"/>
      <c r="C19" s="326"/>
      <c r="D19" s="326"/>
      <c r="E19" s="326"/>
      <c r="F19" s="326"/>
      <c r="G19" s="326"/>
      <c r="H19" s="326"/>
      <c r="I19" s="326"/>
      <c r="J19" s="327"/>
    </row>
    <row r="20" spans="2:19" ht="15.75" customHeight="1" x14ac:dyDescent="0.25">
      <c r="B20" s="325"/>
      <c r="C20" s="326"/>
      <c r="D20" s="326"/>
      <c r="E20" s="326"/>
      <c r="F20" s="326"/>
      <c r="G20" s="326"/>
      <c r="H20" s="326"/>
      <c r="I20" s="326"/>
      <c r="J20" s="327"/>
    </row>
    <row r="21" spans="2:19" ht="15.75" customHeight="1" x14ac:dyDescent="0.25">
      <c r="B21" s="325"/>
      <c r="C21" s="326"/>
      <c r="D21" s="326"/>
      <c r="E21" s="326"/>
      <c r="F21" s="326"/>
      <c r="G21" s="326"/>
      <c r="H21" s="326"/>
      <c r="I21" s="326"/>
      <c r="J21" s="327"/>
    </row>
    <row r="22" spans="2:19" ht="15.75" customHeight="1" x14ac:dyDescent="0.25">
      <c r="B22" s="325"/>
      <c r="C22" s="326"/>
      <c r="D22" s="326"/>
      <c r="E22" s="326"/>
      <c r="F22" s="326"/>
      <c r="G22" s="326"/>
      <c r="H22" s="326"/>
      <c r="I22" s="326"/>
      <c r="J22" s="327"/>
    </row>
    <row r="23" spans="2:19" ht="15.75" customHeight="1" x14ac:dyDescent="0.25">
      <c r="B23" s="325"/>
      <c r="C23" s="326"/>
      <c r="D23" s="326"/>
      <c r="E23" s="326"/>
      <c r="F23" s="326"/>
      <c r="G23" s="326"/>
      <c r="H23" s="326"/>
      <c r="I23" s="326"/>
      <c r="J23" s="327"/>
    </row>
    <row r="24" spans="2:19" ht="15.75" customHeight="1" x14ac:dyDescent="0.25">
      <c r="B24" s="325"/>
      <c r="C24" s="326"/>
      <c r="D24" s="326"/>
      <c r="E24" s="326"/>
      <c r="F24" s="326"/>
      <c r="G24" s="326"/>
      <c r="H24" s="326"/>
      <c r="I24" s="326"/>
      <c r="J24" s="327"/>
    </row>
    <row r="25" spans="2:19" ht="15.75" customHeight="1" x14ac:dyDescent="0.25">
      <c r="B25" s="325"/>
      <c r="C25" s="326"/>
      <c r="D25" s="326"/>
      <c r="E25" s="326"/>
      <c r="F25" s="326"/>
      <c r="G25" s="326"/>
      <c r="H25" s="326"/>
      <c r="I25" s="326"/>
      <c r="J25" s="327"/>
    </row>
    <row r="26" spans="2:19" ht="15.75" customHeight="1" x14ac:dyDescent="0.25">
      <c r="B26" s="325"/>
      <c r="C26" s="326"/>
      <c r="D26" s="326"/>
      <c r="E26" s="326"/>
      <c r="F26" s="326"/>
      <c r="G26" s="326"/>
      <c r="H26" s="326"/>
      <c r="I26" s="326"/>
      <c r="J26" s="327"/>
    </row>
    <row r="27" spans="2:19" x14ac:dyDescent="0.25">
      <c r="B27" s="325"/>
      <c r="C27" s="326"/>
      <c r="D27" s="326"/>
      <c r="E27" s="326"/>
      <c r="F27" s="326"/>
      <c r="G27" s="326"/>
      <c r="H27" s="326"/>
      <c r="I27" s="326"/>
      <c r="J27" s="327"/>
    </row>
    <row r="28" spans="2:19" ht="15.75" customHeight="1" thickBot="1" x14ac:dyDescent="0.3">
      <c r="B28" s="328"/>
      <c r="C28" s="329"/>
      <c r="D28" s="329"/>
      <c r="E28" s="329"/>
      <c r="F28" s="329"/>
      <c r="G28" s="329"/>
      <c r="H28" s="329"/>
      <c r="I28" s="329"/>
      <c r="J28" s="330"/>
    </row>
    <row r="29" spans="2:19" x14ac:dyDescent="0.2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1" spans="2:19" ht="42.75" customHeight="1" x14ac:dyDescent="0.25"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</row>
    <row r="32" spans="2:19" x14ac:dyDescent="0.25"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</row>
  </sheetData>
  <mergeCells count="4">
    <mergeCell ref="B6:J28"/>
    <mergeCell ref="B31:Q32"/>
    <mergeCell ref="B4:L4"/>
    <mergeCell ref="B5:L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2" r:id="rId4">
          <objectPr defaultSize="0" autoPict="0" r:id="rId5">
            <anchor moveWithCells="1">
              <from>
                <xdr:col>1</xdr:col>
                <xdr:colOff>19050</xdr:colOff>
                <xdr:row>5</xdr:row>
                <xdr:rowOff>19050</xdr:rowOff>
              </from>
              <to>
                <xdr:col>11</xdr:col>
                <xdr:colOff>581025</xdr:colOff>
                <xdr:row>29</xdr:row>
                <xdr:rowOff>76200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="80" zoomScaleNormal="80" workbookViewId="0">
      <selection activeCell="M19" sqref="M19"/>
    </sheetView>
  </sheetViews>
  <sheetFormatPr defaultColWidth="9.125" defaultRowHeight="15" x14ac:dyDescent="0.25"/>
  <cols>
    <col min="1" max="11" width="13.875" style="47" customWidth="1"/>
    <col min="12" max="12" width="8.875" style="47" customWidth="1"/>
    <col min="13" max="16384" width="9.125" style="47"/>
  </cols>
  <sheetData>
    <row r="2" spans="1:1" ht="15.75" x14ac:dyDescent="0.25">
      <c r="A2" s="307"/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N38"/>
  <sheetViews>
    <sheetView showGridLines="0" tabSelected="1" topLeftCell="D15" zoomScale="40" zoomScaleNormal="40" zoomScaleSheetLayoutView="80" workbookViewId="0">
      <selection activeCell="M30" sqref="M30"/>
    </sheetView>
  </sheetViews>
  <sheetFormatPr defaultColWidth="9.125" defaultRowHeight="15" x14ac:dyDescent="0.25"/>
  <cols>
    <col min="1" max="1" width="12.125" style="2" customWidth="1"/>
    <col min="2" max="2" width="37.375" style="2" customWidth="1"/>
    <col min="3" max="3" width="36.375" style="2" customWidth="1"/>
    <col min="4" max="4" width="46.75" style="2" customWidth="1"/>
    <col min="5" max="5" width="35.5" style="2" customWidth="1"/>
    <col min="6" max="6" width="25.5" style="2" customWidth="1"/>
    <col min="7" max="7" width="20.875" style="2" customWidth="1"/>
    <col min="8" max="8" width="27.125" style="2" customWidth="1"/>
    <col min="9" max="9" width="24.625" style="2" customWidth="1"/>
    <col min="10" max="10" width="30" style="2" customWidth="1"/>
    <col min="11" max="11" width="22.625" style="2" customWidth="1"/>
    <col min="12" max="12" width="25" style="2" customWidth="1"/>
    <col min="13" max="13" width="34.5" style="2" customWidth="1"/>
    <col min="14" max="14" width="25.875" style="4" customWidth="1"/>
    <col min="15" max="20" width="9.125" style="2"/>
    <col min="21" max="21" width="14" style="2" bestFit="1" customWidth="1"/>
    <col min="22" max="16384" width="9.125" style="2"/>
  </cols>
  <sheetData>
    <row r="5" spans="2:14" ht="39" customHeight="1" x14ac:dyDescent="0.25"/>
    <row r="6" spans="2:14" ht="31.5" customHeight="1" x14ac:dyDescent="0.25">
      <c r="B6" s="537" t="s">
        <v>321</v>
      </c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</row>
    <row r="7" spans="2:14" ht="57" customHeight="1" x14ac:dyDescent="0.25">
      <c r="B7" s="544" t="s">
        <v>333</v>
      </c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</row>
    <row r="8" spans="2:14" ht="42.75" customHeight="1" x14ac:dyDescent="0.25">
      <c r="B8" s="539" t="s">
        <v>286</v>
      </c>
      <c r="C8" s="540"/>
      <c r="D8" s="540"/>
      <c r="E8" s="540"/>
      <c r="F8" s="540"/>
      <c r="G8" s="541"/>
      <c r="H8" s="542" t="s">
        <v>380</v>
      </c>
      <c r="I8" s="543"/>
      <c r="J8" s="543"/>
      <c r="K8" s="543"/>
      <c r="L8" s="543"/>
      <c r="M8" s="543"/>
      <c r="N8" s="543"/>
    </row>
    <row r="9" spans="2:14" ht="42.75" customHeight="1" x14ac:dyDescent="0.25">
      <c r="B9" s="539" t="s">
        <v>302</v>
      </c>
      <c r="C9" s="540"/>
      <c r="D9" s="540"/>
      <c r="E9" s="540"/>
      <c r="F9" s="540"/>
      <c r="G9" s="541"/>
      <c r="H9" s="542" t="s">
        <v>390</v>
      </c>
      <c r="I9" s="543"/>
      <c r="J9" s="543"/>
      <c r="K9" s="543"/>
      <c r="L9" s="543"/>
      <c r="M9" s="543"/>
      <c r="N9" s="543"/>
    </row>
    <row r="10" spans="2:14" ht="42.75" customHeight="1" x14ac:dyDescent="0.25">
      <c r="B10" s="539" t="s">
        <v>308</v>
      </c>
      <c r="C10" s="540"/>
      <c r="D10" s="540"/>
      <c r="E10" s="540"/>
      <c r="F10" s="540"/>
      <c r="G10" s="541"/>
      <c r="H10" s="543" t="s">
        <v>381</v>
      </c>
      <c r="I10" s="543"/>
      <c r="J10" s="543"/>
      <c r="K10" s="543"/>
      <c r="L10" s="543"/>
      <c r="M10" s="543"/>
      <c r="N10" s="543"/>
    </row>
    <row r="11" spans="2:14" ht="42.75" customHeight="1" x14ac:dyDescent="0.25">
      <c r="B11" s="539" t="s">
        <v>303</v>
      </c>
      <c r="C11" s="540"/>
      <c r="D11" s="540"/>
      <c r="E11" s="540"/>
      <c r="F11" s="540"/>
      <c r="G11" s="541"/>
      <c r="H11" s="542" t="s">
        <v>378</v>
      </c>
      <c r="I11" s="543"/>
      <c r="J11" s="543"/>
      <c r="K11" s="543"/>
      <c r="L11" s="543"/>
      <c r="M11" s="543"/>
      <c r="N11" s="543"/>
    </row>
    <row r="12" spans="2:14" ht="42.75" customHeight="1" x14ac:dyDescent="0.25">
      <c r="B12" s="516" t="s">
        <v>341</v>
      </c>
      <c r="C12" s="517"/>
      <c r="D12" s="517"/>
      <c r="E12" s="517"/>
      <c r="F12" s="517"/>
      <c r="G12" s="528"/>
      <c r="H12" s="321" t="s">
        <v>0</v>
      </c>
      <c r="I12" s="322">
        <v>42736</v>
      </c>
      <c r="J12" s="321" t="s">
        <v>1</v>
      </c>
      <c r="K12" s="322">
        <v>43100</v>
      </c>
      <c r="L12" s="321"/>
      <c r="M12" s="321"/>
      <c r="N12" s="321"/>
    </row>
    <row r="13" spans="2:14" ht="60" customHeight="1" x14ac:dyDescent="0.25">
      <c r="B13" s="539" t="s">
        <v>342</v>
      </c>
      <c r="C13" s="540"/>
      <c r="D13" s="540"/>
      <c r="E13" s="540"/>
      <c r="F13" s="540"/>
      <c r="G13" s="541"/>
      <c r="H13" s="542" t="s">
        <v>371</v>
      </c>
      <c r="I13" s="543"/>
      <c r="J13" s="543"/>
      <c r="K13" s="543"/>
      <c r="L13" s="543"/>
      <c r="M13" s="543"/>
      <c r="N13" s="543"/>
    </row>
    <row r="14" spans="2:14" ht="61.5" customHeight="1" x14ac:dyDescent="0.25">
      <c r="B14" s="539" t="s">
        <v>304</v>
      </c>
      <c r="C14" s="540"/>
      <c r="D14" s="540"/>
      <c r="E14" s="540"/>
      <c r="F14" s="540"/>
      <c r="G14" s="541"/>
      <c r="H14" s="543" t="s">
        <v>104</v>
      </c>
      <c r="I14" s="543"/>
      <c r="J14" s="543"/>
      <c r="K14" s="543"/>
      <c r="L14" s="543"/>
      <c r="M14" s="543"/>
      <c r="N14" s="543"/>
    </row>
    <row r="15" spans="2:14" ht="60.75" customHeight="1" x14ac:dyDescent="0.25">
      <c r="B15" s="516" t="s">
        <v>340</v>
      </c>
      <c r="C15" s="517"/>
      <c r="D15" s="517"/>
      <c r="E15" s="517"/>
      <c r="F15" s="517"/>
      <c r="G15" s="528"/>
      <c r="H15" s="529"/>
      <c r="I15" s="530"/>
      <c r="J15" s="530"/>
      <c r="K15" s="530"/>
      <c r="L15" s="530"/>
      <c r="M15" s="530"/>
      <c r="N15" s="530"/>
    </row>
    <row r="16" spans="2:14" s="105" customFormat="1" ht="54" customHeight="1" x14ac:dyDescent="0.25">
      <c r="B16" s="527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</row>
    <row r="17" spans="2:14" ht="54.75" customHeight="1" x14ac:dyDescent="0.25">
      <c r="B17" s="525" t="s">
        <v>21</v>
      </c>
      <c r="C17" s="534"/>
      <c r="D17" s="534"/>
      <c r="E17" s="526"/>
      <c r="F17" s="525" t="s">
        <v>6</v>
      </c>
      <c r="G17" s="526"/>
      <c r="H17" s="514" t="s">
        <v>288</v>
      </c>
      <c r="I17" s="514" t="s">
        <v>312</v>
      </c>
      <c r="J17" s="525" t="s">
        <v>22</v>
      </c>
      <c r="K17" s="526"/>
      <c r="L17" s="531" t="s">
        <v>337</v>
      </c>
      <c r="M17" s="514" t="s">
        <v>149</v>
      </c>
      <c r="N17" s="514" t="s">
        <v>9</v>
      </c>
    </row>
    <row r="18" spans="2:14" ht="31.5" customHeight="1" x14ac:dyDescent="0.25">
      <c r="B18" s="514" t="s">
        <v>4</v>
      </c>
      <c r="C18" s="514" t="s">
        <v>5</v>
      </c>
      <c r="D18" s="535" t="s">
        <v>338</v>
      </c>
      <c r="E18" s="535" t="s">
        <v>339</v>
      </c>
      <c r="F18" s="514" t="s">
        <v>7</v>
      </c>
      <c r="G18" s="514" t="s">
        <v>8</v>
      </c>
      <c r="H18" s="522"/>
      <c r="I18" s="522"/>
      <c r="J18" s="514" t="s">
        <v>335</v>
      </c>
      <c r="K18" s="514" t="s">
        <v>336</v>
      </c>
      <c r="L18" s="532"/>
      <c r="M18" s="522"/>
      <c r="N18" s="522"/>
    </row>
    <row r="19" spans="2:14" ht="76.5" customHeight="1" x14ac:dyDescent="0.25">
      <c r="B19" s="515"/>
      <c r="C19" s="515"/>
      <c r="D19" s="536"/>
      <c r="E19" s="536"/>
      <c r="F19" s="515"/>
      <c r="G19" s="515"/>
      <c r="H19" s="515"/>
      <c r="I19" s="515"/>
      <c r="J19" s="515"/>
      <c r="K19" s="515"/>
      <c r="L19" s="533"/>
      <c r="M19" s="515"/>
      <c r="N19" s="515"/>
    </row>
    <row r="20" spans="2:14" ht="210" x14ac:dyDescent="0.25">
      <c r="B20" s="308" t="s">
        <v>382</v>
      </c>
      <c r="C20" s="308" t="s">
        <v>387</v>
      </c>
      <c r="D20" s="308" t="s">
        <v>383</v>
      </c>
      <c r="E20" s="308" t="s">
        <v>389</v>
      </c>
      <c r="F20" s="309">
        <v>42736</v>
      </c>
      <c r="G20" s="309">
        <v>43100</v>
      </c>
      <c r="H20" s="310">
        <v>0</v>
      </c>
      <c r="I20" s="310">
        <v>15000</v>
      </c>
      <c r="J20" s="323">
        <f t="shared" ref="J20:J28" si="0">I20-H20</f>
        <v>15000</v>
      </c>
      <c r="K20" s="324">
        <f t="shared" ref="K20:K29" si="1">IFERROR(I20/H20,)</f>
        <v>0</v>
      </c>
      <c r="L20" s="324">
        <f t="shared" ref="L20:L29" si="2">IFERROR(I20/$I$29*100,0)</f>
        <v>62.5</v>
      </c>
      <c r="M20" s="311">
        <f t="shared" ref="M20:M28" si="3">IFERROR(J20/$J$29*100,0)</f>
        <v>62.5</v>
      </c>
      <c r="N20" s="308" t="s">
        <v>391</v>
      </c>
    </row>
    <row r="21" spans="2:14" ht="210" x14ac:dyDescent="0.25">
      <c r="B21" s="308" t="s">
        <v>384</v>
      </c>
      <c r="C21" s="308" t="s">
        <v>385</v>
      </c>
      <c r="D21" s="308" t="s">
        <v>386</v>
      </c>
      <c r="E21" s="308" t="s">
        <v>388</v>
      </c>
      <c r="F21" s="309">
        <v>42736</v>
      </c>
      <c r="G21" s="309">
        <v>43100</v>
      </c>
      <c r="H21" s="310">
        <v>0</v>
      </c>
      <c r="I21" s="310">
        <v>9000</v>
      </c>
      <c r="J21" s="323">
        <f t="shared" si="0"/>
        <v>9000</v>
      </c>
      <c r="K21" s="324">
        <f t="shared" si="1"/>
        <v>0</v>
      </c>
      <c r="L21" s="324">
        <f t="shared" si="2"/>
        <v>37.5</v>
      </c>
      <c r="M21" s="311">
        <f t="shared" si="3"/>
        <v>37.5</v>
      </c>
      <c r="N21" s="308" t="s">
        <v>391</v>
      </c>
    </row>
    <row r="22" spans="2:14" ht="26.25" hidden="1" x14ac:dyDescent="0.25">
      <c r="B22" s="308"/>
      <c r="C22" s="308"/>
      <c r="D22" s="308"/>
      <c r="E22" s="308"/>
      <c r="F22" s="308"/>
      <c r="G22" s="308"/>
      <c r="H22" s="309"/>
      <c r="I22" s="310"/>
      <c r="J22" s="323">
        <f t="shared" si="0"/>
        <v>0</v>
      </c>
      <c r="K22" s="324">
        <f t="shared" si="1"/>
        <v>0</v>
      </c>
      <c r="L22" s="324">
        <f t="shared" si="2"/>
        <v>0</v>
      </c>
      <c r="M22" s="311">
        <f t="shared" si="3"/>
        <v>0</v>
      </c>
      <c r="N22" s="310"/>
    </row>
    <row r="23" spans="2:14" ht="26.25" hidden="1" x14ac:dyDescent="0.25">
      <c r="B23" s="308"/>
      <c r="C23" s="308"/>
      <c r="D23" s="308"/>
      <c r="E23" s="308"/>
      <c r="F23" s="308"/>
      <c r="G23" s="308"/>
      <c r="H23" s="309"/>
      <c r="I23" s="310"/>
      <c r="J23" s="323">
        <f t="shared" si="0"/>
        <v>0</v>
      </c>
      <c r="K23" s="324">
        <f t="shared" si="1"/>
        <v>0</v>
      </c>
      <c r="L23" s="324">
        <f t="shared" si="2"/>
        <v>0</v>
      </c>
      <c r="M23" s="311">
        <f t="shared" si="3"/>
        <v>0</v>
      </c>
      <c r="N23" s="310"/>
    </row>
    <row r="24" spans="2:14" ht="55.5" hidden="1" customHeight="1" x14ac:dyDescent="0.25">
      <c r="B24" s="308"/>
      <c r="C24" s="308"/>
      <c r="D24" s="308"/>
      <c r="E24" s="308"/>
      <c r="F24" s="309"/>
      <c r="G24" s="309"/>
      <c r="H24" s="309"/>
      <c r="I24" s="310"/>
      <c r="J24" s="323">
        <f t="shared" si="0"/>
        <v>0</v>
      </c>
      <c r="K24" s="324">
        <f t="shared" si="1"/>
        <v>0</v>
      </c>
      <c r="L24" s="324">
        <f t="shared" si="2"/>
        <v>0</v>
      </c>
      <c r="M24" s="311">
        <f t="shared" si="3"/>
        <v>0</v>
      </c>
      <c r="N24" s="310"/>
    </row>
    <row r="25" spans="2:14" ht="55.5" hidden="1" customHeight="1" x14ac:dyDescent="0.25">
      <c r="B25" s="308"/>
      <c r="C25" s="308"/>
      <c r="D25" s="308"/>
      <c r="E25" s="308"/>
      <c r="F25" s="309">
        <v>42736</v>
      </c>
      <c r="G25" s="309">
        <v>43100</v>
      </c>
      <c r="H25" s="309"/>
      <c r="I25" s="310"/>
      <c r="J25" s="323">
        <f t="shared" si="0"/>
        <v>0</v>
      </c>
      <c r="K25" s="324">
        <f t="shared" si="1"/>
        <v>0</v>
      </c>
      <c r="L25" s="324">
        <f t="shared" si="2"/>
        <v>0</v>
      </c>
      <c r="M25" s="311">
        <f t="shared" si="3"/>
        <v>0</v>
      </c>
      <c r="N25" s="310"/>
    </row>
    <row r="26" spans="2:14" ht="55.5" hidden="1" customHeight="1" x14ac:dyDescent="0.25">
      <c r="B26" s="308"/>
      <c r="C26" s="308"/>
      <c r="D26" s="308"/>
      <c r="E26" s="308"/>
      <c r="F26" s="309">
        <v>42736</v>
      </c>
      <c r="G26" s="309">
        <v>43100</v>
      </c>
      <c r="H26" s="309"/>
      <c r="I26" s="310"/>
      <c r="J26" s="323">
        <f t="shared" si="0"/>
        <v>0</v>
      </c>
      <c r="K26" s="324">
        <f t="shared" si="1"/>
        <v>0</v>
      </c>
      <c r="L26" s="324">
        <f t="shared" si="2"/>
        <v>0</v>
      </c>
      <c r="M26" s="311">
        <f t="shared" si="3"/>
        <v>0</v>
      </c>
      <c r="N26" s="310"/>
    </row>
    <row r="27" spans="2:14" ht="55.5" hidden="1" customHeight="1" x14ac:dyDescent="0.25">
      <c r="B27" s="308"/>
      <c r="C27" s="308"/>
      <c r="D27" s="308"/>
      <c r="E27" s="308"/>
      <c r="F27" s="309">
        <v>42736</v>
      </c>
      <c r="G27" s="309">
        <v>43100</v>
      </c>
      <c r="H27" s="309"/>
      <c r="I27" s="310"/>
      <c r="J27" s="323">
        <f t="shared" si="0"/>
        <v>0</v>
      </c>
      <c r="K27" s="324">
        <f t="shared" si="1"/>
        <v>0</v>
      </c>
      <c r="L27" s="324">
        <f t="shared" si="2"/>
        <v>0</v>
      </c>
      <c r="M27" s="311">
        <f t="shared" si="3"/>
        <v>0</v>
      </c>
      <c r="N27" s="310"/>
    </row>
    <row r="28" spans="2:14" ht="26.25" hidden="1" x14ac:dyDescent="0.25">
      <c r="B28" s="308"/>
      <c r="C28" s="308"/>
      <c r="D28" s="308"/>
      <c r="E28" s="308"/>
      <c r="F28" s="309">
        <v>42736</v>
      </c>
      <c r="G28" s="309">
        <v>43100</v>
      </c>
      <c r="H28" s="309"/>
      <c r="I28" s="310"/>
      <c r="J28" s="323">
        <f t="shared" si="0"/>
        <v>0</v>
      </c>
      <c r="K28" s="324">
        <f t="shared" si="1"/>
        <v>0</v>
      </c>
      <c r="L28" s="324">
        <f t="shared" si="2"/>
        <v>0</v>
      </c>
      <c r="M28" s="311">
        <f t="shared" si="3"/>
        <v>0</v>
      </c>
      <c r="N28" s="310"/>
    </row>
    <row r="29" spans="2:14" s="3" customFormat="1" ht="24.75" customHeight="1" x14ac:dyDescent="0.4">
      <c r="B29" s="523" t="s">
        <v>3</v>
      </c>
      <c r="C29" s="524"/>
      <c r="D29" s="524"/>
      <c r="E29" s="524"/>
      <c r="F29" s="524"/>
      <c r="G29" s="524"/>
      <c r="H29" s="312">
        <f>SUM(H20:H20)</f>
        <v>0</v>
      </c>
      <c r="I29" s="312">
        <f>SUM(I20:I21)</f>
        <v>24000</v>
      </c>
      <c r="J29" s="323">
        <f t="shared" ref="J29" si="4">I29-H29</f>
        <v>24000</v>
      </c>
      <c r="K29" s="324">
        <f t="shared" si="1"/>
        <v>0</v>
      </c>
      <c r="L29" s="324">
        <f t="shared" si="2"/>
        <v>100</v>
      </c>
      <c r="M29" s="312">
        <f>SUM(M20:M21)</f>
        <v>100</v>
      </c>
      <c r="N29" s="313"/>
    </row>
    <row r="30" spans="2:14" ht="26.25" x14ac:dyDescent="0.4"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5"/>
    </row>
    <row r="31" spans="2:14" ht="36" customHeight="1" x14ac:dyDescent="0.25">
      <c r="B31" s="516" t="s">
        <v>334</v>
      </c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</row>
    <row r="32" spans="2:14" ht="95.25" customHeight="1" x14ac:dyDescent="0.4">
      <c r="B32" s="518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</row>
    <row r="33" spans="2:14" ht="15" hidden="1" customHeight="1" x14ac:dyDescent="0.25">
      <c r="B33" s="520" t="s">
        <v>23</v>
      </c>
      <c r="C33" s="520"/>
      <c r="D33" s="520"/>
      <c r="E33" s="520"/>
      <c r="F33" s="520"/>
      <c r="G33" s="520"/>
      <c r="H33" s="86"/>
      <c r="I33" s="86"/>
      <c r="J33" s="86"/>
      <c r="K33" s="86"/>
      <c r="L33" s="86"/>
      <c r="M33" s="86"/>
      <c r="N33" s="86"/>
    </row>
    <row r="34" spans="2:14" ht="15" hidden="1" customHeight="1" x14ac:dyDescent="0.25">
      <c r="B34" s="87" t="s">
        <v>27</v>
      </c>
      <c r="C34" s="87"/>
      <c r="D34" s="87"/>
      <c r="E34" s="521" t="s">
        <v>31</v>
      </c>
      <c r="F34" s="521"/>
      <c r="G34" s="521"/>
      <c r="H34" s="85"/>
      <c r="I34" s="85"/>
      <c r="J34" s="85"/>
      <c r="K34" s="85"/>
      <c r="L34" s="85"/>
      <c r="M34" s="85"/>
      <c r="N34" s="85"/>
    </row>
    <row r="35" spans="2:14" ht="15" hidden="1" customHeight="1" x14ac:dyDescent="0.25">
      <c r="B35" s="87" t="s">
        <v>28</v>
      </c>
      <c r="C35" s="87"/>
      <c r="D35" s="87"/>
      <c r="E35" s="521" t="s">
        <v>24</v>
      </c>
      <c r="F35" s="521"/>
      <c r="G35" s="521"/>
      <c r="H35" s="85"/>
      <c r="I35" s="85"/>
      <c r="J35" s="85"/>
      <c r="K35" s="85"/>
      <c r="L35" s="85"/>
      <c r="M35" s="85"/>
      <c r="N35" s="85"/>
    </row>
    <row r="36" spans="2:14" ht="15" hidden="1" customHeight="1" x14ac:dyDescent="0.25">
      <c r="B36" s="87" t="s">
        <v>29</v>
      </c>
      <c r="C36" s="87"/>
      <c r="D36" s="87"/>
      <c r="E36" s="521" t="s">
        <v>25</v>
      </c>
      <c r="F36" s="521"/>
      <c r="G36" s="521"/>
      <c r="H36" s="85"/>
      <c r="I36" s="85"/>
      <c r="J36" s="85"/>
      <c r="K36" s="85"/>
      <c r="L36" s="85"/>
      <c r="M36" s="85"/>
      <c r="N36" s="85"/>
    </row>
    <row r="37" spans="2:14" ht="15" hidden="1" customHeight="1" x14ac:dyDescent="0.25">
      <c r="B37" s="87" t="s">
        <v>30</v>
      </c>
      <c r="C37" s="87"/>
      <c r="D37" s="87"/>
      <c r="E37" s="521" t="s">
        <v>26</v>
      </c>
      <c r="F37" s="521"/>
      <c r="G37" s="521"/>
      <c r="H37" s="85"/>
      <c r="I37" s="85"/>
      <c r="J37" s="85"/>
      <c r="K37" s="85"/>
      <c r="L37" s="85"/>
      <c r="M37" s="85"/>
      <c r="N37" s="85"/>
    </row>
    <row r="38" spans="2:14" ht="15" customHeight="1" x14ac:dyDescent="0.25"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</row>
  </sheetData>
  <sheetProtection formatCells="0" formatRows="0" insertRows="0" deleteRows="0"/>
  <mergeCells count="43">
    <mergeCell ref="B14:G14"/>
    <mergeCell ref="B7:N7"/>
    <mergeCell ref="H8:N8"/>
    <mergeCell ref="H11:N11"/>
    <mergeCell ref="H13:N13"/>
    <mergeCell ref="H14:N14"/>
    <mergeCell ref="H10:N10"/>
    <mergeCell ref="B8:G8"/>
    <mergeCell ref="B12:G12"/>
    <mergeCell ref="B6:N6"/>
    <mergeCell ref="B13:G13"/>
    <mergeCell ref="B9:G9"/>
    <mergeCell ref="B10:G10"/>
    <mergeCell ref="B11:G11"/>
    <mergeCell ref="H9:N9"/>
    <mergeCell ref="E35:G35"/>
    <mergeCell ref="E36:G36"/>
    <mergeCell ref="B17:E17"/>
    <mergeCell ref="H17:H19"/>
    <mergeCell ref="I17:I19"/>
    <mergeCell ref="D18:D19"/>
    <mergeCell ref="E18:E19"/>
    <mergeCell ref="B16:N16"/>
    <mergeCell ref="B15:G15"/>
    <mergeCell ref="H15:N15"/>
    <mergeCell ref="J17:K17"/>
    <mergeCell ref="L17:L19"/>
    <mergeCell ref="B38:N38"/>
    <mergeCell ref="J18:J19"/>
    <mergeCell ref="K18:K19"/>
    <mergeCell ref="B31:N31"/>
    <mergeCell ref="B32:N32"/>
    <mergeCell ref="B33:G33"/>
    <mergeCell ref="B18:B19"/>
    <mergeCell ref="C18:C19"/>
    <mergeCell ref="F18:F19"/>
    <mergeCell ref="G18:G19"/>
    <mergeCell ref="E34:G34"/>
    <mergeCell ref="M17:M19"/>
    <mergeCell ref="N17:N19"/>
    <mergeCell ref="B29:G29"/>
    <mergeCell ref="E37:G37"/>
    <mergeCell ref="F17:G17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Projetos'!$B$11:$B$27</xm:f>
          </x14:formula1>
          <xm:sqref>H14:N14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6:X29"/>
  <sheetViews>
    <sheetView showGridLines="0" zoomScale="80" zoomScaleNormal="80" zoomScaleSheetLayoutView="80" workbookViewId="0">
      <selection activeCell="P20" sqref="P20"/>
    </sheetView>
  </sheetViews>
  <sheetFormatPr defaultColWidth="9.125" defaultRowHeight="15" x14ac:dyDescent="0.25"/>
  <cols>
    <col min="1" max="1" width="1.125" style="2" customWidth="1"/>
    <col min="2" max="4" width="9.125" style="2"/>
    <col min="5" max="5" width="21.625" style="2" customWidth="1"/>
    <col min="6" max="6" width="22" style="2" customWidth="1"/>
    <col min="7" max="7" width="18" style="2" customWidth="1"/>
    <col min="8" max="8" width="19" style="2" customWidth="1"/>
    <col min="9" max="9" width="21.375" style="2" customWidth="1"/>
    <col min="10" max="10" width="18.5" style="2" customWidth="1"/>
    <col min="11" max="11" width="8.625" style="2" customWidth="1"/>
    <col min="12" max="12" width="9.625" style="2" customWidth="1"/>
    <col min="13" max="13" width="17.125" style="2" customWidth="1"/>
    <col min="14" max="16384" width="9.125" style="2"/>
  </cols>
  <sheetData>
    <row r="6" spans="2:24" ht="4.5" customHeight="1" x14ac:dyDescent="0.25"/>
    <row r="7" spans="2:24" ht="26.25" customHeight="1" x14ac:dyDescent="0.25">
      <c r="B7" s="48" t="s">
        <v>286</v>
      </c>
      <c r="C7" s="88"/>
      <c r="D7" s="88"/>
      <c r="E7" s="88"/>
      <c r="F7" s="88"/>
      <c r="G7" s="88"/>
      <c r="H7" s="88"/>
      <c r="I7" s="89"/>
      <c r="J7" s="89"/>
      <c r="K7" s="89"/>
      <c r="L7" s="89"/>
      <c r="M7" s="90"/>
    </row>
    <row r="8" spans="2:24" ht="27.75" customHeight="1" x14ac:dyDescent="0.25">
      <c r="B8" s="545" t="s">
        <v>294</v>
      </c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7"/>
    </row>
    <row r="9" spans="2:24" ht="44.25" customHeight="1" x14ac:dyDescent="0.3">
      <c r="B9" s="551" t="s">
        <v>285</v>
      </c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84"/>
      <c r="O9" s="84"/>
      <c r="P9" s="84"/>
      <c r="Q9" s="84"/>
      <c r="R9" s="84"/>
    </row>
    <row r="10" spans="2:24" ht="33.75" customHeight="1" x14ac:dyDescent="0.25">
      <c r="B10" s="91"/>
      <c r="C10" s="91"/>
      <c r="D10" s="91"/>
      <c r="E10" s="91"/>
      <c r="F10" s="91"/>
      <c r="G10" s="552" t="s">
        <v>283</v>
      </c>
      <c r="H10" s="553"/>
      <c r="I10" s="554"/>
      <c r="J10" s="552" t="s">
        <v>63</v>
      </c>
      <c r="K10" s="554"/>
      <c r="L10" s="91"/>
      <c r="M10" s="91"/>
    </row>
    <row r="11" spans="2:24" ht="56.25" customHeight="1" x14ac:dyDescent="0.25">
      <c r="B11" s="555" t="s">
        <v>11</v>
      </c>
      <c r="C11" s="556"/>
      <c r="D11" s="556"/>
      <c r="E11" s="557"/>
      <c r="F11" s="92" t="s">
        <v>288</v>
      </c>
      <c r="G11" s="92" t="s">
        <v>289</v>
      </c>
      <c r="H11" s="92" t="s">
        <v>290</v>
      </c>
      <c r="I11" s="92" t="s">
        <v>291</v>
      </c>
      <c r="J11" s="92" t="s">
        <v>292</v>
      </c>
      <c r="K11" s="92" t="s">
        <v>287</v>
      </c>
      <c r="L11" s="93" t="s">
        <v>293</v>
      </c>
      <c r="M11" s="92" t="s">
        <v>61</v>
      </c>
    </row>
    <row r="12" spans="2:24" ht="24.95" customHeight="1" x14ac:dyDescent="0.25">
      <c r="B12" s="558" t="s">
        <v>12</v>
      </c>
      <c r="C12" s="559"/>
      <c r="D12" s="559"/>
      <c r="E12" s="560"/>
      <c r="F12" s="94">
        <f>SUM(F13:F14)</f>
        <v>0</v>
      </c>
      <c r="G12" s="94">
        <f>SUM(G13:G14)</f>
        <v>0</v>
      </c>
      <c r="H12" s="94">
        <f>SUM(H13:H14)</f>
        <v>0</v>
      </c>
      <c r="I12" s="94">
        <f>SUM(I13:I14)</f>
        <v>0</v>
      </c>
      <c r="J12" s="95">
        <f>I12-F12</f>
        <v>0</v>
      </c>
      <c r="K12" s="95">
        <f>IFERROR(I12/F12*100-100,0)</f>
        <v>0</v>
      </c>
      <c r="L12" s="96">
        <f t="shared" ref="L12:L28" si="0">IFERROR(I12/$I$28*100,0)</f>
        <v>0</v>
      </c>
      <c r="M12" s="94">
        <f>SUM(M13:M14)</f>
        <v>0</v>
      </c>
    </row>
    <row r="13" spans="2:24" ht="24.95" customHeight="1" x14ac:dyDescent="0.25">
      <c r="B13" s="548" t="s">
        <v>298</v>
      </c>
      <c r="C13" s="549"/>
      <c r="D13" s="549"/>
      <c r="E13" s="550"/>
      <c r="F13" s="97"/>
      <c r="G13" s="97"/>
      <c r="H13" s="97"/>
      <c r="I13" s="97">
        <f>G13+H13</f>
        <v>0</v>
      </c>
      <c r="J13" s="98">
        <f>I13-F13</f>
        <v>0</v>
      </c>
      <c r="K13" s="98">
        <f t="shared" ref="K13:K28" si="1">IFERROR(I13/F13*100-100,0)</f>
        <v>0</v>
      </c>
      <c r="L13" s="99">
        <f t="shared" si="0"/>
        <v>0</v>
      </c>
      <c r="M13" s="97"/>
      <c r="P13" s="419" t="s">
        <v>299</v>
      </c>
      <c r="Q13" s="419"/>
      <c r="R13" s="419"/>
      <c r="S13" s="419"/>
      <c r="T13" s="419"/>
      <c r="U13" s="419"/>
      <c r="V13" s="419"/>
      <c r="W13" s="419"/>
      <c r="X13" s="419"/>
    </row>
    <row r="14" spans="2:24" ht="24.95" customHeight="1" x14ac:dyDescent="0.25">
      <c r="B14" s="548" t="s">
        <v>13</v>
      </c>
      <c r="C14" s="549"/>
      <c r="D14" s="549"/>
      <c r="E14" s="550"/>
      <c r="F14" s="97"/>
      <c r="G14" s="97"/>
      <c r="H14" s="97"/>
      <c r="I14" s="97">
        <f>G14+H14</f>
        <v>0</v>
      </c>
      <c r="J14" s="98">
        <f t="shared" ref="J14:J27" si="2">I14-F14</f>
        <v>0</v>
      </c>
      <c r="K14" s="98">
        <f t="shared" si="1"/>
        <v>0</v>
      </c>
      <c r="L14" s="99">
        <f t="shared" si="0"/>
        <v>0</v>
      </c>
      <c r="M14" s="97"/>
    </row>
    <row r="15" spans="2:24" ht="24.95" customHeight="1" x14ac:dyDescent="0.25">
      <c r="B15" s="561" t="s">
        <v>14</v>
      </c>
      <c r="C15" s="562"/>
      <c r="D15" s="562"/>
      <c r="E15" s="563"/>
      <c r="F15" s="97"/>
      <c r="G15" s="97"/>
      <c r="H15" s="97"/>
      <c r="I15" s="97">
        <f>G15+H15</f>
        <v>0</v>
      </c>
      <c r="J15" s="98">
        <f t="shared" si="2"/>
        <v>0</v>
      </c>
      <c r="K15" s="98">
        <f t="shared" si="1"/>
        <v>0</v>
      </c>
      <c r="L15" s="99">
        <f t="shared" si="0"/>
        <v>0</v>
      </c>
      <c r="M15" s="97"/>
    </row>
    <row r="16" spans="2:24" ht="24.95" customHeight="1" x14ac:dyDescent="0.25">
      <c r="B16" s="561" t="s">
        <v>32</v>
      </c>
      <c r="C16" s="562"/>
      <c r="D16" s="562"/>
      <c r="E16" s="563"/>
      <c r="F16" s="100">
        <f>SUM(F17:F21)</f>
        <v>0</v>
      </c>
      <c r="G16" s="100">
        <f>SUM(G17:G21)</f>
        <v>0</v>
      </c>
      <c r="H16" s="100">
        <f>SUM(H17:H21)</f>
        <v>0</v>
      </c>
      <c r="I16" s="100">
        <f>SUM(I17:I21)</f>
        <v>0</v>
      </c>
      <c r="J16" s="98">
        <f t="shared" si="2"/>
        <v>0</v>
      </c>
      <c r="K16" s="98">
        <f t="shared" si="1"/>
        <v>0</v>
      </c>
      <c r="L16" s="99">
        <f t="shared" si="0"/>
        <v>0</v>
      </c>
      <c r="M16" s="100">
        <f>SUM(M17:M21)</f>
        <v>0</v>
      </c>
    </row>
    <row r="17" spans="2:13" ht="24.95" customHeight="1" x14ac:dyDescent="0.25">
      <c r="B17" s="548" t="s">
        <v>15</v>
      </c>
      <c r="C17" s="549"/>
      <c r="D17" s="549"/>
      <c r="E17" s="550"/>
      <c r="F17" s="97"/>
      <c r="G17" s="97"/>
      <c r="H17" s="97"/>
      <c r="I17" s="97">
        <f t="shared" ref="I17:I22" si="3">G17+H17</f>
        <v>0</v>
      </c>
      <c r="J17" s="98">
        <f t="shared" si="2"/>
        <v>0</v>
      </c>
      <c r="K17" s="98">
        <f t="shared" si="1"/>
        <v>0</v>
      </c>
      <c r="L17" s="99">
        <f t="shared" si="0"/>
        <v>0</v>
      </c>
      <c r="M17" s="97"/>
    </row>
    <row r="18" spans="2:13" ht="24.95" customHeight="1" x14ac:dyDescent="0.25">
      <c r="B18" s="548" t="s">
        <v>16</v>
      </c>
      <c r="C18" s="549"/>
      <c r="D18" s="549"/>
      <c r="E18" s="550"/>
      <c r="F18" s="97"/>
      <c r="G18" s="97"/>
      <c r="H18" s="97"/>
      <c r="I18" s="97">
        <f t="shared" si="3"/>
        <v>0</v>
      </c>
      <c r="J18" s="98">
        <f t="shared" si="2"/>
        <v>0</v>
      </c>
      <c r="K18" s="98">
        <f t="shared" si="1"/>
        <v>0</v>
      </c>
      <c r="L18" s="99">
        <f t="shared" si="0"/>
        <v>0</v>
      </c>
      <c r="M18" s="97"/>
    </row>
    <row r="19" spans="2:13" ht="24.95" customHeight="1" x14ac:dyDescent="0.25">
      <c r="B19" s="548" t="s">
        <v>33</v>
      </c>
      <c r="C19" s="549"/>
      <c r="D19" s="549"/>
      <c r="E19" s="550"/>
      <c r="F19" s="97"/>
      <c r="G19" s="97"/>
      <c r="H19" s="97"/>
      <c r="I19" s="97">
        <f t="shared" si="3"/>
        <v>0</v>
      </c>
      <c r="J19" s="98">
        <f t="shared" si="2"/>
        <v>0</v>
      </c>
      <c r="K19" s="98">
        <f t="shared" si="1"/>
        <v>0</v>
      </c>
      <c r="L19" s="99">
        <f t="shared" si="0"/>
        <v>0</v>
      </c>
      <c r="M19" s="97"/>
    </row>
    <row r="20" spans="2:13" ht="24.95" customHeight="1" x14ac:dyDescent="0.25">
      <c r="B20" s="548" t="s">
        <v>17</v>
      </c>
      <c r="C20" s="549"/>
      <c r="D20" s="549"/>
      <c r="E20" s="550"/>
      <c r="F20" s="97"/>
      <c r="G20" s="97"/>
      <c r="H20" s="97"/>
      <c r="I20" s="97">
        <f t="shared" si="3"/>
        <v>0</v>
      </c>
      <c r="J20" s="98">
        <f t="shared" si="2"/>
        <v>0</v>
      </c>
      <c r="K20" s="98">
        <f t="shared" si="1"/>
        <v>0</v>
      </c>
      <c r="L20" s="99">
        <f t="shared" si="0"/>
        <v>0</v>
      </c>
      <c r="M20" s="97"/>
    </row>
    <row r="21" spans="2:13" ht="24.95" customHeight="1" x14ac:dyDescent="0.25">
      <c r="B21" s="548" t="s">
        <v>18</v>
      </c>
      <c r="C21" s="549"/>
      <c r="D21" s="549"/>
      <c r="E21" s="550"/>
      <c r="F21" s="97"/>
      <c r="G21" s="97"/>
      <c r="H21" s="97"/>
      <c r="I21" s="97">
        <f t="shared" si="3"/>
        <v>0</v>
      </c>
      <c r="J21" s="98">
        <f t="shared" si="2"/>
        <v>0</v>
      </c>
      <c r="K21" s="98">
        <f t="shared" si="1"/>
        <v>0</v>
      </c>
      <c r="L21" s="99">
        <f t="shared" si="0"/>
        <v>0</v>
      </c>
      <c r="M21" s="97"/>
    </row>
    <row r="22" spans="2:13" ht="24.95" customHeight="1" x14ac:dyDescent="0.25">
      <c r="B22" s="561" t="s">
        <v>19</v>
      </c>
      <c r="C22" s="562"/>
      <c r="D22" s="562"/>
      <c r="E22" s="563"/>
      <c r="F22" s="97"/>
      <c r="G22" s="97"/>
      <c r="H22" s="97"/>
      <c r="I22" s="97">
        <f t="shared" si="3"/>
        <v>0</v>
      </c>
      <c r="J22" s="98">
        <f t="shared" si="2"/>
        <v>0</v>
      </c>
      <c r="K22" s="98">
        <f t="shared" si="1"/>
        <v>0</v>
      </c>
      <c r="L22" s="99">
        <f t="shared" si="0"/>
        <v>0</v>
      </c>
      <c r="M22" s="97"/>
    </row>
    <row r="23" spans="2:13" ht="24.95" customHeight="1" x14ac:dyDescent="0.25">
      <c r="B23" s="564" t="s">
        <v>34</v>
      </c>
      <c r="C23" s="565"/>
      <c r="D23" s="565"/>
      <c r="E23" s="566"/>
      <c r="F23" s="101">
        <f>F12+F15+F16+F22</f>
        <v>0</v>
      </c>
      <c r="G23" s="101">
        <f>G12+G15+G16+G22</f>
        <v>0</v>
      </c>
      <c r="H23" s="101">
        <f>H12+H15+H16+H22</f>
        <v>0</v>
      </c>
      <c r="I23" s="101">
        <f>I12+I15+I16+I22</f>
        <v>0</v>
      </c>
      <c r="J23" s="102">
        <f t="shared" si="2"/>
        <v>0</v>
      </c>
      <c r="K23" s="102">
        <f t="shared" si="1"/>
        <v>0</v>
      </c>
      <c r="L23" s="103">
        <f t="shared" si="0"/>
        <v>0</v>
      </c>
      <c r="M23" s="101">
        <f>M12+M15+M16+M22</f>
        <v>0</v>
      </c>
    </row>
    <row r="24" spans="2:13" s="5" customFormat="1" ht="24.95" customHeight="1" x14ac:dyDescent="0.25">
      <c r="B24" s="548" t="s">
        <v>20</v>
      </c>
      <c r="C24" s="549"/>
      <c r="D24" s="549"/>
      <c r="E24" s="550"/>
      <c r="F24" s="97"/>
      <c r="G24" s="97"/>
      <c r="H24" s="97"/>
      <c r="I24" s="97">
        <f>G24+H24</f>
        <v>0</v>
      </c>
      <c r="J24" s="98">
        <f t="shared" si="2"/>
        <v>0</v>
      </c>
      <c r="K24" s="98">
        <f t="shared" si="1"/>
        <v>0</v>
      </c>
      <c r="L24" s="99">
        <f t="shared" si="0"/>
        <v>0</v>
      </c>
      <c r="M24" s="97"/>
    </row>
    <row r="25" spans="2:13" ht="24.95" customHeight="1" x14ac:dyDescent="0.25">
      <c r="B25" s="564" t="s">
        <v>35</v>
      </c>
      <c r="C25" s="565"/>
      <c r="D25" s="565"/>
      <c r="E25" s="566"/>
      <c r="F25" s="101">
        <f>F23+F24</f>
        <v>0</v>
      </c>
      <c r="G25" s="101">
        <f>G23+G24</f>
        <v>0</v>
      </c>
      <c r="H25" s="101">
        <f>H23+H24</f>
        <v>0</v>
      </c>
      <c r="I25" s="101">
        <f>I23+I24</f>
        <v>0</v>
      </c>
      <c r="J25" s="102">
        <f t="shared" si="2"/>
        <v>0</v>
      </c>
      <c r="K25" s="102">
        <f t="shared" si="1"/>
        <v>0</v>
      </c>
      <c r="L25" s="103">
        <f t="shared" si="0"/>
        <v>0</v>
      </c>
      <c r="M25" s="101">
        <f>M23+M24</f>
        <v>0</v>
      </c>
    </row>
    <row r="26" spans="2:13" s="5" customFormat="1" ht="24.95" customHeight="1" x14ac:dyDescent="0.25">
      <c r="B26" s="548" t="s">
        <v>36</v>
      </c>
      <c r="C26" s="549"/>
      <c r="D26" s="549"/>
      <c r="E26" s="550"/>
      <c r="F26" s="97"/>
      <c r="G26" s="97"/>
      <c r="H26" s="97"/>
      <c r="I26" s="97">
        <f>G26+H26</f>
        <v>0</v>
      </c>
      <c r="J26" s="98">
        <f t="shared" si="2"/>
        <v>0</v>
      </c>
      <c r="K26" s="98">
        <f t="shared" si="1"/>
        <v>0</v>
      </c>
      <c r="L26" s="99">
        <f t="shared" si="0"/>
        <v>0</v>
      </c>
      <c r="M26" s="97"/>
    </row>
    <row r="27" spans="2:13" s="5" customFormat="1" ht="24.95" customHeight="1" x14ac:dyDescent="0.25">
      <c r="B27" s="548" t="s">
        <v>37</v>
      </c>
      <c r="C27" s="549"/>
      <c r="D27" s="549"/>
      <c r="E27" s="550"/>
      <c r="F27" s="97"/>
      <c r="G27" s="97"/>
      <c r="H27" s="97"/>
      <c r="I27" s="97">
        <f>G27+H27</f>
        <v>0</v>
      </c>
      <c r="J27" s="98">
        <f t="shared" si="2"/>
        <v>0</v>
      </c>
      <c r="K27" s="98">
        <f t="shared" si="1"/>
        <v>0</v>
      </c>
      <c r="L27" s="99">
        <f t="shared" si="0"/>
        <v>0</v>
      </c>
      <c r="M27" s="97"/>
    </row>
    <row r="28" spans="2:13" ht="24.95" customHeight="1" x14ac:dyDescent="0.25">
      <c r="B28" s="564" t="s">
        <v>153</v>
      </c>
      <c r="C28" s="565"/>
      <c r="D28" s="565"/>
      <c r="E28" s="566"/>
      <c r="F28" s="101">
        <f>F25+F27+F26</f>
        <v>0</v>
      </c>
      <c r="G28" s="101">
        <f>G25+G27+G26</f>
        <v>0</v>
      </c>
      <c r="H28" s="101">
        <f>H25+H27+H26</f>
        <v>0</v>
      </c>
      <c r="I28" s="101">
        <f>I25+I27+I26</f>
        <v>0</v>
      </c>
      <c r="J28" s="101">
        <f>J25+J27+J26</f>
        <v>0</v>
      </c>
      <c r="K28" s="102">
        <f t="shared" si="1"/>
        <v>0</v>
      </c>
      <c r="L28" s="104">
        <f t="shared" si="0"/>
        <v>0</v>
      </c>
      <c r="M28" s="101">
        <f>M25+M27+M26</f>
        <v>0</v>
      </c>
    </row>
    <row r="29" spans="2:13" ht="31.5" customHeight="1" x14ac:dyDescent="0.2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567" t="s">
        <v>10</v>
      </c>
      <c r="M29" s="567"/>
    </row>
  </sheetData>
  <sheetProtection formatCells="0" selectLockedCells="1"/>
  <mergeCells count="24">
    <mergeCell ref="B26:E26"/>
    <mergeCell ref="B27:E27"/>
    <mergeCell ref="B28:E28"/>
    <mergeCell ref="L29:M29"/>
    <mergeCell ref="B20:E20"/>
    <mergeCell ref="B21:E21"/>
    <mergeCell ref="B22:E22"/>
    <mergeCell ref="B23:E23"/>
    <mergeCell ref="B24:E24"/>
    <mergeCell ref="B25:E25"/>
    <mergeCell ref="B8:M8"/>
    <mergeCell ref="P13:X13"/>
    <mergeCell ref="B19:E19"/>
    <mergeCell ref="B9:M9"/>
    <mergeCell ref="G10:I10"/>
    <mergeCell ref="J10:K10"/>
    <mergeCell ref="B11:E11"/>
    <mergeCell ref="B12:E12"/>
    <mergeCell ref="B13:E13"/>
    <mergeCell ref="B14:E14"/>
    <mergeCell ref="B15:E15"/>
    <mergeCell ref="B16:E16"/>
    <mergeCell ref="B17:E17"/>
    <mergeCell ref="B18:E18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showGridLines="0" zoomScale="40" zoomScaleNormal="40" zoomScaleSheetLayoutView="70" workbookViewId="0">
      <pane xSplit="2" ySplit="10" topLeftCell="C11" activePane="bottomRight" state="frozen"/>
      <selection pane="topRight" activeCell="D1" sqref="D1"/>
      <selection pane="bottomLeft" activeCell="A6" sqref="A6"/>
      <selection pane="bottomRight" activeCell="C10" sqref="C10"/>
    </sheetView>
  </sheetViews>
  <sheetFormatPr defaultColWidth="9.125" defaultRowHeight="14.25" x14ac:dyDescent="0.2"/>
  <cols>
    <col min="1" max="1" width="16.5" style="25" customWidth="1"/>
    <col min="2" max="2" width="53.375" style="25" customWidth="1"/>
    <col min="3" max="24" width="7.625" style="25" customWidth="1"/>
    <col min="25" max="25" width="2.625" style="25" bestFit="1" customWidth="1"/>
    <col min="26" max="16384" width="9.125" style="25"/>
  </cols>
  <sheetData>
    <row r="1" spans="1:26" ht="15" customHeight="1" x14ac:dyDescent="0.2"/>
    <row r="2" spans="1:26" ht="15" customHeight="1" x14ac:dyDescent="0.2"/>
    <row r="3" spans="1:26" ht="15" customHeight="1" x14ac:dyDescent="0.2"/>
    <row r="4" spans="1:26" ht="15" customHeight="1" x14ac:dyDescent="0.2"/>
    <row r="5" spans="1:26" ht="15" customHeight="1" x14ac:dyDescent="0.2"/>
    <row r="6" spans="1:26" ht="29.25" customHeight="1" x14ac:dyDescent="0.2">
      <c r="A6" s="190" t="s">
        <v>296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</row>
    <row r="7" spans="1:26" ht="24" customHeight="1" x14ac:dyDescent="0.2">
      <c r="A7" s="340" t="s">
        <v>343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</row>
    <row r="8" spans="1:26" ht="33.75" customHeight="1" x14ac:dyDescent="0.25">
      <c r="A8" s="191" t="s">
        <v>134</v>
      </c>
      <c r="B8" s="192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1:26" ht="33.75" customHeight="1" x14ac:dyDescent="0.25">
      <c r="A9" s="193"/>
      <c r="B9" s="193"/>
    </row>
    <row r="10" spans="1:26" ht="132" customHeight="1" x14ac:dyDescent="0.2">
      <c r="A10" s="194" t="s">
        <v>127</v>
      </c>
      <c r="B10" s="195" t="s">
        <v>295</v>
      </c>
      <c r="C10" s="196" t="str">
        <f>IF('Quadro Geral'!$D10="","",'Quadro Geral'!$D10)</f>
        <v>Manutenção das Atividades Administrativas</v>
      </c>
      <c r="D10" s="196" t="str">
        <f>IF('Quadro Geral'!$D10="","",'Quadro Geral'!$D11)</f>
        <v xml:space="preserve">Atendimento </v>
      </c>
      <c r="E10" s="196" t="str">
        <f>IF('Quadro Geral'!$D10="","",'Quadro Geral'!$D12)</f>
        <v>Fiscalização</v>
      </c>
      <c r="F10" s="196" t="str">
        <f>IF('Quadro Geral'!$D10="","",'Quadro Geral'!$D13)</f>
        <v>Comunicação</v>
      </c>
      <c r="G10" s="196" t="str">
        <f>IF('Quadro Geral'!$D10="","",'Quadro Geral'!$D14)</f>
        <v>Aporte ao Centro de Serviços Compartilhados</v>
      </c>
      <c r="H10" s="196" t="str">
        <f>IF('Quadro Geral'!$D10="","",'Quadro Geral'!$D15)</f>
        <v>Fundo de Apoio</v>
      </c>
      <c r="I10" s="196" t="str">
        <f>IF('Quadro Geral'!$D10="","",'Quadro Geral'!$D16)</f>
        <v>Reserva de Contingência</v>
      </c>
      <c r="J10" s="196" t="str">
        <f>IF('Quadro Geral'!$D10="","",'Quadro Geral'!$D17)</f>
        <v>Estruturação da Sede</v>
      </c>
      <c r="K10" s="196" t="str">
        <f>IF('Quadro Geral'!$D10="","",'Quadro Geral'!$D18)</f>
        <v>Patrocínio</v>
      </c>
      <c r="L10" s="196" t="str">
        <f>IF('Quadro Geral'!$D10="","",'Quadro Geral'!$D19)</f>
        <v>Colaborador Valorizado</v>
      </c>
      <c r="M10" s="196" t="str">
        <f>IF('Quadro Geral'!$D10="","",'Quadro Geral'!$D20)</f>
        <v>Presidência e Plenárias</v>
      </c>
      <c r="N10" s="196" t="str">
        <f>IF('Quadro Geral'!$D10="","",'Quadro Geral'!$D21)</f>
        <v>Comissão de Planejamento e Finanças - CPFI</v>
      </c>
      <c r="O10" s="196" t="str">
        <f>IF('Quadro Geral'!$D10="","",'Quadro Geral'!$D22)</f>
        <v>Comissão de Ética e Exercício Profissional - CEEP</v>
      </c>
      <c r="P10" s="196" t="str">
        <f>IF('Quadro Geral'!$D10="","",'Quadro Geral'!$D23)</f>
        <v>Comissão de Ensino e Formação - CEF</v>
      </c>
      <c r="Q10" s="196" t="str">
        <f>IF('Quadro Geral'!$D10="","",'Quadro Geral'!$D24)</f>
        <v>Comissão de  Políticas Urbana e Ambiental - CPUA</v>
      </c>
      <c r="R10" s="196">
        <f>IF('Quadro Geral'!$D10="","",'Quadro Geral'!$D36)</f>
        <v>0</v>
      </c>
      <c r="S10" s="196">
        <f>IF('Quadro Geral'!$D10="","",'Quadro Geral'!$D37)</f>
        <v>0</v>
      </c>
      <c r="T10" s="196">
        <f>IF('Quadro Geral'!$D10="","",'Quadro Geral'!$D38)</f>
        <v>0</v>
      </c>
      <c r="U10" s="196">
        <f>IF('Quadro Geral'!$D10="","",'Quadro Geral'!$D39)</f>
        <v>0</v>
      </c>
      <c r="V10" s="196">
        <f>IF('Quadro Geral'!$D10="","",'Quadro Geral'!$D40)</f>
        <v>0</v>
      </c>
      <c r="W10" s="196">
        <f>IF('Quadro Geral'!$D10="","",'Quadro Geral'!$D41)</f>
        <v>0</v>
      </c>
      <c r="X10" s="196">
        <f>IF('Quadro Geral'!$D10="","",'Quadro Geral'!$D42)</f>
        <v>0</v>
      </c>
    </row>
    <row r="11" spans="1:26" ht="45" customHeight="1" x14ac:dyDescent="0.2">
      <c r="A11" s="199" t="s">
        <v>128</v>
      </c>
      <c r="B11" s="197" t="s">
        <v>73</v>
      </c>
      <c r="C11" s="30" t="str">
        <f>IFERROR(IF(VLOOKUP(C$10,'Quadro Geral'!$D$10:$H$58,3,FALSE)='Matriz Objetivos x Projetos'!$B11,"P",IF(OR(VLOOKUP('Matriz Objetivos x Projetos'!C$10,'Quadro Geral'!$D$10:$H$58,4,FALSE)='Matriz Objetivos x Projetos'!$B11,VLOOKUP('Matriz Objetivos x Projetos'!C$10,'Quadro Geral'!$D$10:$H$40,5,FALSE)='Matriz Objetivos x Projetos'!$B11),"S","")),"")</f>
        <v/>
      </c>
      <c r="D11" s="30" t="str">
        <f>IFERROR(IF(VLOOKUP(D$10,'Quadro Geral'!$D$10:$H$58,3,FALSE)='Matriz Objetivos x Projetos'!$B11,"P",IF(OR(VLOOKUP('Matriz Objetivos x Projetos'!D$10,'Quadro Geral'!$D$10:$H$58,4,FALSE)='Matriz Objetivos x Projetos'!$B11,VLOOKUP('Matriz Objetivos x Projetos'!D$10,'Quadro Geral'!$D$10:$H$40,5,FALSE)='Matriz Objetivos x Projetos'!$B11),"S","")),"")</f>
        <v/>
      </c>
      <c r="E11" s="30" t="str">
        <f>IFERROR(IF(VLOOKUP(E$10,'Quadro Geral'!$D$10:$H$58,3,FALSE)='Matriz Objetivos x Projetos'!$B11,"P",IF(OR(VLOOKUP('Matriz Objetivos x Projetos'!E$10,'Quadro Geral'!$D$10:$H$58,4,FALSE)='Matriz Objetivos x Projetos'!$B11,VLOOKUP('Matriz Objetivos x Projetos'!E$10,'Quadro Geral'!$D$10:$H$40,5,FALSE)='Matriz Objetivos x Projetos'!$B11),"S","")),"")</f>
        <v/>
      </c>
      <c r="F11" s="30" t="str">
        <f>IFERROR(IF(VLOOKUP(F$10,'Quadro Geral'!$D$10:$H$58,3,FALSE)='Matriz Objetivos x Projetos'!$B11,"P",IF(OR(VLOOKUP('Matriz Objetivos x Projetos'!F$10,'Quadro Geral'!$D$10:$H$58,4,FALSE)='Matriz Objetivos x Projetos'!$B11,VLOOKUP('Matriz Objetivos x Projetos'!F$10,'Quadro Geral'!$D$10:$H$40,5,FALSE)='Matriz Objetivos x Projetos'!$B11),"S","")),"")</f>
        <v/>
      </c>
      <c r="G11" s="30" t="str">
        <f>IFERROR(IF(VLOOKUP(G$10,'Quadro Geral'!$D$10:$H$58,3,FALSE)='Matriz Objetivos x Projetos'!$B11,"P",IF(OR(VLOOKUP('Matriz Objetivos x Projetos'!G$10,'Quadro Geral'!$D$10:$H$58,4,FALSE)='Matriz Objetivos x Projetos'!$B11,VLOOKUP('Matriz Objetivos x Projetos'!G$10,'Quadro Geral'!$D$10:$H$40,5,FALSE)='Matriz Objetivos x Projetos'!$B11),"S","")),"")</f>
        <v/>
      </c>
      <c r="H11" s="30" t="str">
        <f>IFERROR(IF(VLOOKUP(H$10,'Quadro Geral'!$D$10:$H$58,3,FALSE)='Matriz Objetivos x Projetos'!$B11,"P",IF(OR(VLOOKUP('Matriz Objetivos x Projetos'!H$10,'Quadro Geral'!$D$10:$H$58,4,FALSE)='Matriz Objetivos x Projetos'!$B11,VLOOKUP('Matriz Objetivos x Projetos'!H$10,'Quadro Geral'!$D$10:$H$40,5,FALSE)='Matriz Objetivos x Projetos'!$B11),"S","")),"")</f>
        <v/>
      </c>
      <c r="I11" s="30" t="str">
        <f>IFERROR(IF(VLOOKUP(I$10,'Quadro Geral'!$D$10:$H$58,3,FALSE)='Matriz Objetivos x Projetos'!$B11,"P",IF(OR(VLOOKUP('Matriz Objetivos x Projetos'!I$10,'Quadro Geral'!$D$10:$H$58,4,FALSE)='Matriz Objetivos x Projetos'!$B11,VLOOKUP('Matriz Objetivos x Projetos'!I$10,'Quadro Geral'!$D$10:$H$40,5,FALSE)='Matriz Objetivos x Projetos'!$B11),"S","")),"")</f>
        <v/>
      </c>
      <c r="J11" s="30" t="str">
        <f>IFERROR(IF(VLOOKUP(J$10,'Quadro Geral'!$D$10:$H$58,3,FALSE)='Matriz Objetivos x Projetos'!$B11,"P",IF(OR(VLOOKUP('Matriz Objetivos x Projetos'!J$10,'Quadro Geral'!$D$10:$H$58,4,FALSE)='Matriz Objetivos x Projetos'!$B11,VLOOKUP('Matriz Objetivos x Projetos'!J$10,'Quadro Geral'!$D$10:$H$40,5,FALSE)='Matriz Objetivos x Projetos'!$B11),"S","")),"")</f>
        <v/>
      </c>
      <c r="K11" s="30" t="str">
        <f>IFERROR(IF(VLOOKUP(K$10,'Quadro Geral'!$D$10:$H$58,3,FALSE)='Matriz Objetivos x Projetos'!$B11,"P",IF(OR(VLOOKUP('Matriz Objetivos x Projetos'!K$10,'Quadro Geral'!$D$10:$H$58,4,FALSE)='Matriz Objetivos x Projetos'!$B11,VLOOKUP('Matriz Objetivos x Projetos'!K$10,'Quadro Geral'!$D$10:$H$40,5,FALSE)='Matriz Objetivos x Projetos'!$B11),"S","")),"")</f>
        <v/>
      </c>
      <c r="L11" s="30" t="str">
        <f>IFERROR(IF(VLOOKUP(L$10,'Quadro Geral'!$D$10:$H$58,3,FALSE)='Matriz Objetivos x Projetos'!$B11,"P",IF(OR(VLOOKUP('Matriz Objetivos x Projetos'!L$10,'Quadro Geral'!$D$10:$H$58,4,FALSE)='Matriz Objetivos x Projetos'!$B11,VLOOKUP('Matriz Objetivos x Projetos'!L$10,'Quadro Geral'!$D$10:$H$40,5,FALSE)='Matriz Objetivos x Projetos'!$B11),"S","")),"")</f>
        <v/>
      </c>
      <c r="M11" s="30" t="str">
        <f>IFERROR(IF(VLOOKUP(M$10,'Quadro Geral'!$D$10:$H$58,3,FALSE)='Matriz Objetivos x Projetos'!$B11,"P",IF(OR(VLOOKUP('Matriz Objetivos x Projetos'!M$10,'Quadro Geral'!$D$10:$H$58,4,FALSE)='Matriz Objetivos x Projetos'!$B11,VLOOKUP('Matriz Objetivos x Projetos'!M$10,'Quadro Geral'!$D$10:$H$40,5,FALSE)='Matriz Objetivos x Projetos'!$B11),"S","")),"")</f>
        <v/>
      </c>
      <c r="N11" s="30" t="str">
        <f>IFERROR(IF(VLOOKUP(N$10,'Quadro Geral'!$D$10:$H$58,3,FALSE)='Matriz Objetivos x Projetos'!$B11,"P",IF(OR(VLOOKUP('Matriz Objetivos x Projetos'!N$10,'Quadro Geral'!$D$10:$H$58,4,FALSE)='Matriz Objetivos x Projetos'!$B11,VLOOKUP('Matriz Objetivos x Projetos'!N$10,'Quadro Geral'!$D$10:$H$40,5,FALSE)='Matriz Objetivos x Projetos'!$B11),"S","")),"")</f>
        <v/>
      </c>
      <c r="O11" s="30" t="str">
        <f>IFERROR(IF(VLOOKUP(O$10,'Quadro Geral'!$D$10:$H$58,3,FALSE)='Matriz Objetivos x Projetos'!$B11,"P",IF(OR(VLOOKUP('Matriz Objetivos x Projetos'!O$10,'Quadro Geral'!$D$10:$H$58,4,FALSE)='Matriz Objetivos x Projetos'!$B11,VLOOKUP('Matriz Objetivos x Projetos'!O$10,'Quadro Geral'!$D$10:$H$40,5,FALSE)='Matriz Objetivos x Projetos'!$B11),"S","")),"")</f>
        <v/>
      </c>
      <c r="P11" s="30" t="str">
        <f>IFERROR(IF(VLOOKUP(P$10,'Quadro Geral'!$D$10:$H$58,3,FALSE)='Matriz Objetivos x Projetos'!$B11,"P",IF(OR(VLOOKUP('Matriz Objetivos x Projetos'!P$10,'Quadro Geral'!$D$10:$H$58,4,FALSE)='Matriz Objetivos x Projetos'!$B11,VLOOKUP('Matriz Objetivos x Projetos'!P$10,'Quadro Geral'!$D$10:$H$40,5,FALSE)='Matriz Objetivos x Projetos'!$B11),"S","")),"")</f>
        <v/>
      </c>
      <c r="Q11" s="30" t="str">
        <f>IFERROR(IF(VLOOKUP(Q$10,'Quadro Geral'!$D$10:$H$58,3,FALSE)='Matriz Objetivos x Projetos'!$B11,"P",IF(OR(VLOOKUP('Matriz Objetivos x Projetos'!Q$10,'Quadro Geral'!$D$10:$H$58,4,FALSE)='Matriz Objetivos x Projetos'!$B11,VLOOKUP('Matriz Objetivos x Projetos'!Q$10,'Quadro Geral'!$D$10:$H$40,5,FALSE)='Matriz Objetivos x Projetos'!$B11),"S","")),"")</f>
        <v/>
      </c>
      <c r="R11" s="30" t="str">
        <f>IFERROR(IF(VLOOKUP(R$10,'Quadro Geral'!$D$10:$H$58,3,FALSE)='Matriz Objetivos x Projetos'!$B11,"P",IF(OR(VLOOKUP('Matriz Objetivos x Projetos'!R$10,'Quadro Geral'!$D$10:$H$58,4,FALSE)='Matriz Objetivos x Projetos'!$B11,VLOOKUP('Matriz Objetivos x Projetos'!R$10,'Quadro Geral'!$D$10:$H$40,5,FALSE)='Matriz Objetivos x Projetos'!$B11),"S","")),"")</f>
        <v/>
      </c>
      <c r="S11" s="30" t="str">
        <f>IFERROR(IF(VLOOKUP(S$10,'Quadro Geral'!$D$10:$H$58,3,FALSE)='Matriz Objetivos x Projetos'!$B11,"P",IF(OR(VLOOKUP('Matriz Objetivos x Projetos'!S$10,'Quadro Geral'!$D$10:$H$58,4,FALSE)='Matriz Objetivos x Projetos'!$B11,VLOOKUP('Matriz Objetivos x Projetos'!S$10,'Quadro Geral'!$D$10:$H$40,5,FALSE)='Matriz Objetivos x Projetos'!$B11),"S","")),"")</f>
        <v/>
      </c>
      <c r="T11" s="30" t="str">
        <f>IFERROR(IF(VLOOKUP(T$10,'Quadro Geral'!$D$10:$H$58,3,FALSE)='Matriz Objetivos x Projetos'!$B11,"P",IF(OR(VLOOKUP('Matriz Objetivos x Projetos'!T$10,'Quadro Geral'!$D$10:$H$58,4,FALSE)='Matriz Objetivos x Projetos'!$B11,VLOOKUP('Matriz Objetivos x Projetos'!T$10,'Quadro Geral'!$D$10:$H$40,5,FALSE)='Matriz Objetivos x Projetos'!$B11),"S","")),"")</f>
        <v/>
      </c>
      <c r="U11" s="30" t="str">
        <f>IFERROR(IF(VLOOKUP(U$10,'Quadro Geral'!$D$10:$H$58,3,FALSE)='Matriz Objetivos x Projetos'!$B11,"P",IF(OR(VLOOKUP('Matriz Objetivos x Projetos'!U$10,'Quadro Geral'!$D$10:$H$58,4,FALSE)='Matriz Objetivos x Projetos'!$B11,VLOOKUP('Matriz Objetivos x Projetos'!U$10,'Quadro Geral'!$D$10:$H$40,5,FALSE)='Matriz Objetivos x Projetos'!$B11),"S","")),"")</f>
        <v/>
      </c>
      <c r="V11" s="30" t="str">
        <f>IFERROR(IF(VLOOKUP(V$10,'Quadro Geral'!$D$10:$H$58,3,FALSE)='Matriz Objetivos x Projetos'!$B11,"P",IF(OR(VLOOKUP('Matriz Objetivos x Projetos'!V$10,'Quadro Geral'!$D$10:$H$58,4,FALSE)='Matriz Objetivos x Projetos'!$B11,VLOOKUP('Matriz Objetivos x Projetos'!V$10,'Quadro Geral'!$D$10:$H$40,5,FALSE)='Matriz Objetivos x Projetos'!$B11),"S","")),"")</f>
        <v/>
      </c>
      <c r="W11" s="30" t="str">
        <f>IFERROR(IF(VLOOKUP(W$10,'Quadro Geral'!$D$10:$H$58,3,FALSE)='Matriz Objetivos x Projetos'!$B11,"P",IF(OR(VLOOKUP('Matriz Objetivos x Projetos'!W$10,'Quadro Geral'!$D$10:$H$58,4,FALSE)='Matriz Objetivos x Projetos'!$B11,VLOOKUP('Matriz Objetivos x Projetos'!W$10,'Quadro Geral'!$D$10:$H$40,5,FALSE)='Matriz Objetivos x Projetos'!$B11),"S","")),"")</f>
        <v/>
      </c>
      <c r="X11" s="30" t="str">
        <f>IFERROR(IF(VLOOKUP(X$10,'Quadro Geral'!$D$10:$H$58,3,FALSE)='Matriz Objetivos x Projetos'!$B11,"P",IF(OR(VLOOKUP('Matriz Objetivos x Projetos'!X$10,'Quadro Geral'!$D$10:$H$58,4,FALSE)='Matriz Objetivos x Projetos'!$B11,VLOOKUP('Matriz Objetivos x Projetos'!X$10,'Quadro Geral'!$D$10:$H$40,5,FALSE)='Matriz Objetivos x Projetos'!$B11),"S","")),"")</f>
        <v/>
      </c>
      <c r="Y11" s="27">
        <f t="shared" ref="Y11:Y27" si="0">COUNTIF(C11:X11,"x")</f>
        <v>0</v>
      </c>
      <c r="Z11" s="25" t="str">
        <f t="shared" ref="Z11:Z27" si="1">IF(A11="",Z10,A11)</f>
        <v>Visão</v>
      </c>
    </row>
    <row r="12" spans="1:26" ht="45" customHeight="1" x14ac:dyDescent="0.2">
      <c r="A12" s="338" t="s">
        <v>129</v>
      </c>
      <c r="B12" s="198" t="s">
        <v>74</v>
      </c>
      <c r="C12" s="30" t="str">
        <f>IFERROR(IF(VLOOKUP(C$10,'Quadro Geral'!$D$10:$H$58,3,FALSE)='Matriz Objetivos x Projetos'!$B12,"P",IF(OR(VLOOKUP('Matriz Objetivos x Projetos'!C$10,'Quadro Geral'!$D$10:$H$58,4,FALSE)='Matriz Objetivos x Projetos'!$B12,VLOOKUP('Matriz Objetivos x Projetos'!C$10,'Quadro Geral'!$D$10:$H$40,5,FALSE)='Matriz Objetivos x Projetos'!$B12),"S","")),"")</f>
        <v/>
      </c>
      <c r="D12" s="30" t="str">
        <f>IFERROR(IF(VLOOKUP(D$10,'Quadro Geral'!$D$10:$H$58,3,FALSE)='Matriz Objetivos x Projetos'!$B12,"P",IF(OR(VLOOKUP('Matriz Objetivos x Projetos'!D$10,'Quadro Geral'!$D$10:$H$58,4,FALSE)='Matriz Objetivos x Projetos'!$B12,VLOOKUP('Matriz Objetivos x Projetos'!D$10,'Quadro Geral'!$D$10:$H$40,5,FALSE)='Matriz Objetivos x Projetos'!$B12),"S","")),"")</f>
        <v/>
      </c>
      <c r="E12" s="30" t="str">
        <f>IFERROR(IF(VLOOKUP(E$10,'Quadro Geral'!$D$10:$H$58,3,FALSE)='Matriz Objetivos x Projetos'!$B12,"P",IF(OR(VLOOKUP('Matriz Objetivos x Projetos'!E$10,'Quadro Geral'!$D$10:$H$58,4,FALSE)='Matriz Objetivos x Projetos'!$B12,VLOOKUP('Matriz Objetivos x Projetos'!E$10,'Quadro Geral'!$D$10:$H$40,5,FALSE)='Matriz Objetivos x Projetos'!$B12),"S","")),"")</f>
        <v/>
      </c>
      <c r="F12" s="30" t="str">
        <f>IFERROR(IF(VLOOKUP(F$10,'Quadro Geral'!$D$10:$H$58,3,FALSE)='Matriz Objetivos x Projetos'!$B12,"P",IF(OR(VLOOKUP('Matriz Objetivos x Projetos'!F$10,'Quadro Geral'!$D$10:$H$58,4,FALSE)='Matriz Objetivos x Projetos'!$B12,VLOOKUP('Matriz Objetivos x Projetos'!F$10,'Quadro Geral'!$D$10:$H$40,5,FALSE)='Matriz Objetivos x Projetos'!$B12),"S","")),"")</f>
        <v/>
      </c>
      <c r="G12" s="30" t="str">
        <f>IFERROR(IF(VLOOKUP(G$10,'Quadro Geral'!$D$10:$H$58,3,FALSE)='Matriz Objetivos x Projetos'!$B12,"P",IF(OR(VLOOKUP('Matriz Objetivos x Projetos'!G$10,'Quadro Geral'!$D$10:$H$58,4,FALSE)='Matriz Objetivos x Projetos'!$B12,VLOOKUP('Matriz Objetivos x Projetos'!G$10,'Quadro Geral'!$D$10:$H$40,5,FALSE)='Matriz Objetivos x Projetos'!$B12),"S","")),"")</f>
        <v/>
      </c>
      <c r="H12" s="30" t="str">
        <f>IFERROR(IF(VLOOKUP(H$10,'Quadro Geral'!$D$10:$H$58,3,FALSE)='Matriz Objetivos x Projetos'!$B12,"P",IF(OR(VLOOKUP('Matriz Objetivos x Projetos'!H$10,'Quadro Geral'!$D$10:$H$58,4,FALSE)='Matriz Objetivos x Projetos'!$B12,VLOOKUP('Matriz Objetivos x Projetos'!H$10,'Quadro Geral'!$D$10:$H$40,5,FALSE)='Matriz Objetivos x Projetos'!$B12),"S","")),"")</f>
        <v/>
      </c>
      <c r="I12" s="30" t="str">
        <f>IFERROR(IF(VLOOKUP(I$10,'Quadro Geral'!$D$10:$H$58,3,FALSE)='Matriz Objetivos x Projetos'!$B12,"P",IF(OR(VLOOKUP('Matriz Objetivos x Projetos'!I$10,'Quadro Geral'!$D$10:$H$58,4,FALSE)='Matriz Objetivos x Projetos'!$B12,VLOOKUP('Matriz Objetivos x Projetos'!I$10,'Quadro Geral'!$D$10:$H$40,5,FALSE)='Matriz Objetivos x Projetos'!$B12),"S","")),"")</f>
        <v/>
      </c>
      <c r="J12" s="30" t="str">
        <f>IFERROR(IF(VLOOKUP(J$10,'Quadro Geral'!$D$10:$H$58,3,FALSE)='Matriz Objetivos x Projetos'!$B12,"P",IF(OR(VLOOKUP('Matriz Objetivos x Projetos'!J$10,'Quadro Geral'!$D$10:$H$58,4,FALSE)='Matriz Objetivos x Projetos'!$B12,VLOOKUP('Matriz Objetivos x Projetos'!J$10,'Quadro Geral'!$D$10:$H$40,5,FALSE)='Matriz Objetivos x Projetos'!$B12),"S","")),"")</f>
        <v/>
      </c>
      <c r="K12" s="30" t="str">
        <f>IFERROR(IF(VLOOKUP(K$10,'Quadro Geral'!$D$10:$H$58,3,FALSE)='Matriz Objetivos x Projetos'!$B12,"P",IF(OR(VLOOKUP('Matriz Objetivos x Projetos'!K$10,'Quadro Geral'!$D$10:$H$58,4,FALSE)='Matriz Objetivos x Projetos'!$B12,VLOOKUP('Matriz Objetivos x Projetos'!K$10,'Quadro Geral'!$D$10:$H$40,5,FALSE)='Matriz Objetivos x Projetos'!$B12),"S","")),"")</f>
        <v/>
      </c>
      <c r="L12" s="30" t="str">
        <f>IFERROR(IF(VLOOKUP(L$10,'Quadro Geral'!$D$10:$H$58,3,FALSE)='Matriz Objetivos x Projetos'!$B12,"P",IF(OR(VLOOKUP('Matriz Objetivos x Projetos'!L$10,'Quadro Geral'!$D$10:$H$58,4,FALSE)='Matriz Objetivos x Projetos'!$B12,VLOOKUP('Matriz Objetivos x Projetos'!L$10,'Quadro Geral'!$D$10:$H$40,5,FALSE)='Matriz Objetivos x Projetos'!$B12),"S","")),"")</f>
        <v/>
      </c>
      <c r="M12" s="30" t="str">
        <f>IFERROR(IF(VLOOKUP(M$10,'Quadro Geral'!$D$10:$H$58,3,FALSE)='Matriz Objetivos x Projetos'!$B12,"P",IF(OR(VLOOKUP('Matriz Objetivos x Projetos'!M$10,'Quadro Geral'!$D$10:$H$58,4,FALSE)='Matriz Objetivos x Projetos'!$B12,VLOOKUP('Matriz Objetivos x Projetos'!M$10,'Quadro Geral'!$D$10:$H$40,5,FALSE)='Matriz Objetivos x Projetos'!$B12),"S","")),"")</f>
        <v/>
      </c>
      <c r="N12" s="30" t="str">
        <f>IFERROR(IF(VLOOKUP(N$10,'Quadro Geral'!$D$10:$H$58,3,FALSE)='Matriz Objetivos x Projetos'!$B12,"P",IF(OR(VLOOKUP('Matriz Objetivos x Projetos'!N$10,'Quadro Geral'!$D$10:$H$58,4,FALSE)='Matriz Objetivos x Projetos'!$B12,VLOOKUP('Matriz Objetivos x Projetos'!N$10,'Quadro Geral'!$D$10:$H$40,5,FALSE)='Matriz Objetivos x Projetos'!$B12),"S","")),"")</f>
        <v/>
      </c>
      <c r="O12" s="30" t="str">
        <f>IFERROR(IF(VLOOKUP(O$10,'Quadro Geral'!$D$10:$H$58,3,FALSE)='Matriz Objetivos x Projetos'!$B12,"P",IF(OR(VLOOKUP('Matriz Objetivos x Projetos'!O$10,'Quadro Geral'!$D$10:$H$58,4,FALSE)='Matriz Objetivos x Projetos'!$B12,VLOOKUP('Matriz Objetivos x Projetos'!O$10,'Quadro Geral'!$D$10:$H$40,5,FALSE)='Matriz Objetivos x Projetos'!$B12),"S","")),"")</f>
        <v/>
      </c>
      <c r="P12" s="30" t="str">
        <f>IFERROR(IF(VLOOKUP(P$10,'Quadro Geral'!$D$10:$H$58,3,FALSE)='Matriz Objetivos x Projetos'!$B12,"P",IF(OR(VLOOKUP('Matriz Objetivos x Projetos'!P$10,'Quadro Geral'!$D$10:$H$58,4,FALSE)='Matriz Objetivos x Projetos'!$B12,VLOOKUP('Matriz Objetivos x Projetos'!P$10,'Quadro Geral'!$D$10:$H$40,5,FALSE)='Matriz Objetivos x Projetos'!$B12),"S","")),"")</f>
        <v/>
      </c>
      <c r="Q12" s="30" t="str">
        <f>IFERROR(IF(VLOOKUP(Q$10,'Quadro Geral'!$D$10:$H$58,3,FALSE)='Matriz Objetivos x Projetos'!$B12,"P",IF(OR(VLOOKUP('Matriz Objetivos x Projetos'!Q$10,'Quadro Geral'!$D$10:$H$58,4,FALSE)='Matriz Objetivos x Projetos'!$B12,VLOOKUP('Matriz Objetivos x Projetos'!Q$10,'Quadro Geral'!$D$10:$H$40,5,FALSE)='Matriz Objetivos x Projetos'!$B12),"S","")),"")</f>
        <v/>
      </c>
      <c r="R12" s="30" t="str">
        <f>IFERROR(IF(VLOOKUP(R$10,'Quadro Geral'!$D$10:$H$58,3,FALSE)='Matriz Objetivos x Projetos'!$B12,"P",IF(OR(VLOOKUP('Matriz Objetivos x Projetos'!R$10,'Quadro Geral'!$D$10:$H$58,4,FALSE)='Matriz Objetivos x Projetos'!$B12,VLOOKUP('Matriz Objetivos x Projetos'!R$10,'Quadro Geral'!$D$10:$H$40,5,FALSE)='Matriz Objetivos x Projetos'!$B12),"S","")),"")</f>
        <v/>
      </c>
      <c r="S12" s="30" t="str">
        <f>IFERROR(IF(VLOOKUP(S$10,'Quadro Geral'!$D$10:$H$58,3,FALSE)='Matriz Objetivos x Projetos'!$B12,"P",IF(OR(VLOOKUP('Matriz Objetivos x Projetos'!S$10,'Quadro Geral'!$D$10:$H$58,4,FALSE)='Matriz Objetivos x Projetos'!$B12,VLOOKUP('Matriz Objetivos x Projetos'!S$10,'Quadro Geral'!$D$10:$H$40,5,FALSE)='Matriz Objetivos x Projetos'!$B12),"S","")),"")</f>
        <v/>
      </c>
      <c r="T12" s="30" t="str">
        <f>IFERROR(IF(VLOOKUP(T$10,'Quadro Geral'!$D$10:$H$58,3,FALSE)='Matriz Objetivos x Projetos'!$B12,"P",IF(OR(VLOOKUP('Matriz Objetivos x Projetos'!T$10,'Quadro Geral'!$D$10:$H$58,4,FALSE)='Matriz Objetivos x Projetos'!$B12,VLOOKUP('Matriz Objetivos x Projetos'!T$10,'Quadro Geral'!$D$10:$H$40,5,FALSE)='Matriz Objetivos x Projetos'!$B12),"S","")),"")</f>
        <v/>
      </c>
      <c r="U12" s="30" t="str">
        <f>IFERROR(IF(VLOOKUP(U$10,'Quadro Geral'!$D$10:$H$58,3,FALSE)='Matriz Objetivos x Projetos'!$B12,"P",IF(OR(VLOOKUP('Matriz Objetivos x Projetos'!U$10,'Quadro Geral'!$D$10:$H$58,4,FALSE)='Matriz Objetivos x Projetos'!$B12,VLOOKUP('Matriz Objetivos x Projetos'!U$10,'Quadro Geral'!$D$10:$H$40,5,FALSE)='Matriz Objetivos x Projetos'!$B12),"S","")),"")</f>
        <v/>
      </c>
      <c r="V12" s="30" t="str">
        <f>IFERROR(IF(VLOOKUP(V$10,'Quadro Geral'!$D$10:$H$58,3,FALSE)='Matriz Objetivos x Projetos'!$B12,"P",IF(OR(VLOOKUP('Matriz Objetivos x Projetos'!V$10,'Quadro Geral'!$D$10:$H$58,4,FALSE)='Matriz Objetivos x Projetos'!$B12,VLOOKUP('Matriz Objetivos x Projetos'!V$10,'Quadro Geral'!$D$10:$H$40,5,FALSE)='Matriz Objetivos x Projetos'!$B12),"S","")),"")</f>
        <v/>
      </c>
      <c r="W12" s="30" t="str">
        <f>IFERROR(IF(VLOOKUP(W$10,'Quadro Geral'!$D$10:$H$58,3,FALSE)='Matriz Objetivos x Projetos'!$B12,"P",IF(OR(VLOOKUP('Matriz Objetivos x Projetos'!W$10,'Quadro Geral'!$D$10:$H$58,4,FALSE)='Matriz Objetivos x Projetos'!$B12,VLOOKUP('Matriz Objetivos x Projetos'!W$10,'Quadro Geral'!$D$10:$H$40,5,FALSE)='Matriz Objetivos x Projetos'!$B12),"S","")),"")</f>
        <v/>
      </c>
      <c r="X12" s="30" t="str">
        <f>IFERROR(IF(VLOOKUP(X$10,'Quadro Geral'!$D$10:$H$58,3,FALSE)='Matriz Objetivos x Projetos'!$B12,"P",IF(OR(VLOOKUP('Matriz Objetivos x Projetos'!X$10,'Quadro Geral'!$D$10:$H$58,4,FALSE)='Matriz Objetivos x Projetos'!$B12,VLOOKUP('Matriz Objetivos x Projetos'!X$10,'Quadro Geral'!$D$10:$H$40,5,FALSE)='Matriz Objetivos x Projetos'!$B12),"S","")),"")</f>
        <v/>
      </c>
      <c r="Y12" s="27">
        <f t="shared" si="0"/>
        <v>0</v>
      </c>
      <c r="Z12" s="25" t="str">
        <f t="shared" si="1"/>
        <v>Sociedade</v>
      </c>
    </row>
    <row r="13" spans="1:26" ht="45" customHeight="1" x14ac:dyDescent="0.2">
      <c r="A13" s="339"/>
      <c r="B13" s="198" t="s">
        <v>77</v>
      </c>
      <c r="C13" s="30" t="str">
        <f>IFERROR(IF(VLOOKUP(C$10,'Quadro Geral'!$D$10:$H$58,3,FALSE)='Matriz Objetivos x Projetos'!$B13,"P",IF(OR(VLOOKUP('Matriz Objetivos x Projetos'!C$10,'Quadro Geral'!$D$10:$H$58,4,FALSE)='Matriz Objetivos x Projetos'!$B13,VLOOKUP('Matriz Objetivos x Projetos'!C$10,'Quadro Geral'!$D$10:$H$40,5,FALSE)='Matriz Objetivos x Projetos'!$B13),"S","")),"")</f>
        <v/>
      </c>
      <c r="D13" s="30" t="str">
        <f>IFERROR(IF(VLOOKUP(D$10,'Quadro Geral'!$D$10:$H$58,3,FALSE)='Matriz Objetivos x Projetos'!$B13,"P",IF(OR(VLOOKUP('Matriz Objetivos x Projetos'!D$10,'Quadro Geral'!$D$10:$H$58,4,FALSE)='Matriz Objetivos x Projetos'!$B13,VLOOKUP('Matriz Objetivos x Projetos'!D$10,'Quadro Geral'!$D$10:$H$40,5,FALSE)='Matriz Objetivos x Projetos'!$B13),"S","")),"")</f>
        <v/>
      </c>
      <c r="E13" s="30" t="str">
        <f>IFERROR(IF(VLOOKUP(E$10,'Quadro Geral'!$D$10:$H$58,3,FALSE)='Matriz Objetivos x Projetos'!$B13,"P",IF(OR(VLOOKUP('Matriz Objetivos x Projetos'!E$10,'Quadro Geral'!$D$10:$H$58,4,FALSE)='Matriz Objetivos x Projetos'!$B13,VLOOKUP('Matriz Objetivos x Projetos'!E$10,'Quadro Geral'!$D$10:$H$40,5,FALSE)='Matriz Objetivos x Projetos'!$B13),"S","")),"")</f>
        <v/>
      </c>
      <c r="F13" s="30" t="str">
        <f>IFERROR(IF(VLOOKUP(F$10,'Quadro Geral'!$D$10:$H$58,3,FALSE)='Matriz Objetivos x Projetos'!$B13,"P",IF(OR(VLOOKUP('Matriz Objetivos x Projetos'!F$10,'Quadro Geral'!$D$10:$H$58,4,FALSE)='Matriz Objetivos x Projetos'!$B13,VLOOKUP('Matriz Objetivos x Projetos'!F$10,'Quadro Geral'!$D$10:$H$40,5,FALSE)='Matriz Objetivos x Projetos'!$B13),"S","")),"")</f>
        <v>S</v>
      </c>
      <c r="G13" s="30" t="str">
        <f>IFERROR(IF(VLOOKUP(G$10,'Quadro Geral'!$D$10:$H$58,3,FALSE)='Matriz Objetivos x Projetos'!$B13,"P",IF(OR(VLOOKUP('Matriz Objetivos x Projetos'!G$10,'Quadro Geral'!$D$10:$H$58,4,FALSE)='Matriz Objetivos x Projetos'!$B13,VLOOKUP('Matriz Objetivos x Projetos'!G$10,'Quadro Geral'!$D$10:$H$40,5,FALSE)='Matriz Objetivos x Projetos'!$B13),"S","")),"")</f>
        <v/>
      </c>
      <c r="H13" s="30" t="str">
        <f>IFERROR(IF(VLOOKUP(H$10,'Quadro Geral'!$D$10:$H$58,3,FALSE)='Matriz Objetivos x Projetos'!$B13,"P",IF(OR(VLOOKUP('Matriz Objetivos x Projetos'!H$10,'Quadro Geral'!$D$10:$H$58,4,FALSE)='Matriz Objetivos x Projetos'!$B13,VLOOKUP('Matriz Objetivos x Projetos'!H$10,'Quadro Geral'!$D$10:$H$40,5,FALSE)='Matriz Objetivos x Projetos'!$B13),"S","")),"")</f>
        <v>S</v>
      </c>
      <c r="I13" s="30" t="str">
        <f>IFERROR(IF(VLOOKUP(I$10,'Quadro Geral'!$D$10:$H$58,3,FALSE)='Matriz Objetivos x Projetos'!$B13,"P",IF(OR(VLOOKUP('Matriz Objetivos x Projetos'!I$10,'Quadro Geral'!$D$10:$H$58,4,FALSE)='Matriz Objetivos x Projetos'!$B13,VLOOKUP('Matriz Objetivos x Projetos'!I$10,'Quadro Geral'!$D$10:$H$40,5,FALSE)='Matriz Objetivos x Projetos'!$B13),"S","")),"")</f>
        <v/>
      </c>
      <c r="J13" s="30" t="str">
        <f>IFERROR(IF(VLOOKUP(J$10,'Quadro Geral'!$D$10:$H$58,3,FALSE)='Matriz Objetivos x Projetos'!$B13,"P",IF(OR(VLOOKUP('Matriz Objetivos x Projetos'!J$10,'Quadro Geral'!$D$10:$H$58,4,FALSE)='Matriz Objetivos x Projetos'!$B13,VLOOKUP('Matriz Objetivos x Projetos'!J$10,'Quadro Geral'!$D$10:$H$40,5,FALSE)='Matriz Objetivos x Projetos'!$B13),"S","")),"")</f>
        <v/>
      </c>
      <c r="K13" s="30" t="str">
        <f>IFERROR(IF(VLOOKUP(K$10,'Quadro Geral'!$D$10:$H$58,3,FALSE)='Matriz Objetivos x Projetos'!$B13,"P",IF(OR(VLOOKUP('Matriz Objetivos x Projetos'!K$10,'Quadro Geral'!$D$10:$H$58,4,FALSE)='Matriz Objetivos x Projetos'!$B13,VLOOKUP('Matriz Objetivos x Projetos'!K$10,'Quadro Geral'!$D$10:$H$40,5,FALSE)='Matriz Objetivos x Projetos'!$B13),"S","")),"")</f>
        <v>S</v>
      </c>
      <c r="L13" s="30" t="str">
        <f>IFERROR(IF(VLOOKUP(L$10,'Quadro Geral'!$D$10:$H$58,3,FALSE)='Matriz Objetivos x Projetos'!$B13,"P",IF(OR(VLOOKUP('Matriz Objetivos x Projetos'!L$10,'Quadro Geral'!$D$10:$H$58,4,FALSE)='Matriz Objetivos x Projetos'!$B13,VLOOKUP('Matriz Objetivos x Projetos'!L$10,'Quadro Geral'!$D$10:$H$40,5,FALSE)='Matriz Objetivos x Projetos'!$B13),"S","")),"")</f>
        <v/>
      </c>
      <c r="M13" s="30" t="str">
        <f>IFERROR(IF(VLOOKUP(M$10,'Quadro Geral'!$D$10:$H$58,3,FALSE)='Matriz Objetivos x Projetos'!$B13,"P",IF(OR(VLOOKUP('Matriz Objetivos x Projetos'!M$10,'Quadro Geral'!$D$10:$H$58,4,FALSE)='Matriz Objetivos x Projetos'!$B13,VLOOKUP('Matriz Objetivos x Projetos'!M$10,'Quadro Geral'!$D$10:$H$40,5,FALSE)='Matriz Objetivos x Projetos'!$B13),"S","")),"")</f>
        <v>P</v>
      </c>
      <c r="N13" s="30" t="str">
        <f>IFERROR(IF(VLOOKUP(N$10,'Quadro Geral'!$D$10:$H$58,3,FALSE)='Matriz Objetivos x Projetos'!$B13,"P",IF(OR(VLOOKUP('Matriz Objetivos x Projetos'!N$10,'Quadro Geral'!$D$10:$H$58,4,FALSE)='Matriz Objetivos x Projetos'!$B13,VLOOKUP('Matriz Objetivos x Projetos'!N$10,'Quadro Geral'!$D$10:$H$40,5,FALSE)='Matriz Objetivos x Projetos'!$B13),"S","")),"")</f>
        <v/>
      </c>
      <c r="O13" s="30" t="str">
        <f>IFERROR(IF(VLOOKUP(O$10,'Quadro Geral'!$D$10:$H$58,3,FALSE)='Matriz Objetivos x Projetos'!$B13,"P",IF(OR(VLOOKUP('Matriz Objetivos x Projetos'!O$10,'Quadro Geral'!$D$10:$H$58,4,FALSE)='Matriz Objetivos x Projetos'!$B13,VLOOKUP('Matriz Objetivos x Projetos'!O$10,'Quadro Geral'!$D$10:$H$40,5,FALSE)='Matriz Objetivos x Projetos'!$B13),"S","")),"")</f>
        <v/>
      </c>
      <c r="P13" s="30" t="str">
        <f>IFERROR(IF(VLOOKUP(P$10,'Quadro Geral'!$D$10:$H$58,3,FALSE)='Matriz Objetivos x Projetos'!$B13,"P",IF(OR(VLOOKUP('Matriz Objetivos x Projetos'!P$10,'Quadro Geral'!$D$10:$H$58,4,FALSE)='Matriz Objetivos x Projetos'!$B13,VLOOKUP('Matriz Objetivos x Projetos'!P$10,'Quadro Geral'!$D$10:$H$40,5,FALSE)='Matriz Objetivos x Projetos'!$B13),"S","")),"")</f>
        <v>S</v>
      </c>
      <c r="Q13" s="30" t="str">
        <f>IFERROR(IF(VLOOKUP(Q$10,'Quadro Geral'!$D$10:$H$58,3,FALSE)='Matriz Objetivos x Projetos'!$B13,"P",IF(OR(VLOOKUP('Matriz Objetivos x Projetos'!Q$10,'Quadro Geral'!$D$10:$H$58,4,FALSE)='Matriz Objetivos x Projetos'!$B13,VLOOKUP('Matriz Objetivos x Projetos'!Q$10,'Quadro Geral'!$D$10:$H$40,5,FALSE)='Matriz Objetivos x Projetos'!$B13),"S","")),"")</f>
        <v>S</v>
      </c>
      <c r="R13" s="30" t="str">
        <f>IFERROR(IF(VLOOKUP(R$10,'Quadro Geral'!$D$10:$H$58,3,FALSE)='Matriz Objetivos x Projetos'!$B13,"P",IF(OR(VLOOKUP('Matriz Objetivos x Projetos'!R$10,'Quadro Geral'!$D$10:$H$58,4,FALSE)='Matriz Objetivos x Projetos'!$B13,VLOOKUP('Matriz Objetivos x Projetos'!R$10,'Quadro Geral'!$D$10:$H$40,5,FALSE)='Matriz Objetivos x Projetos'!$B13),"S","")),"")</f>
        <v/>
      </c>
      <c r="S13" s="30" t="str">
        <f>IFERROR(IF(VLOOKUP(S$10,'Quadro Geral'!$D$10:$H$58,3,FALSE)='Matriz Objetivos x Projetos'!$B13,"P",IF(OR(VLOOKUP('Matriz Objetivos x Projetos'!S$10,'Quadro Geral'!$D$10:$H$58,4,FALSE)='Matriz Objetivos x Projetos'!$B13,VLOOKUP('Matriz Objetivos x Projetos'!S$10,'Quadro Geral'!$D$10:$H$40,5,FALSE)='Matriz Objetivos x Projetos'!$B13),"S","")),"")</f>
        <v/>
      </c>
      <c r="T13" s="30" t="str">
        <f>IFERROR(IF(VLOOKUP(T$10,'Quadro Geral'!$D$10:$H$58,3,FALSE)='Matriz Objetivos x Projetos'!$B13,"P",IF(OR(VLOOKUP('Matriz Objetivos x Projetos'!T$10,'Quadro Geral'!$D$10:$H$58,4,FALSE)='Matriz Objetivos x Projetos'!$B13,VLOOKUP('Matriz Objetivos x Projetos'!T$10,'Quadro Geral'!$D$10:$H$40,5,FALSE)='Matriz Objetivos x Projetos'!$B13),"S","")),"")</f>
        <v/>
      </c>
      <c r="U13" s="30" t="str">
        <f>IFERROR(IF(VLOOKUP(U$10,'Quadro Geral'!$D$10:$H$58,3,FALSE)='Matriz Objetivos x Projetos'!$B13,"P",IF(OR(VLOOKUP('Matriz Objetivos x Projetos'!U$10,'Quadro Geral'!$D$10:$H$58,4,FALSE)='Matriz Objetivos x Projetos'!$B13,VLOOKUP('Matriz Objetivos x Projetos'!U$10,'Quadro Geral'!$D$10:$H$40,5,FALSE)='Matriz Objetivos x Projetos'!$B13),"S","")),"")</f>
        <v/>
      </c>
      <c r="V13" s="30" t="str">
        <f>IFERROR(IF(VLOOKUP(V$10,'Quadro Geral'!$D$10:$H$58,3,FALSE)='Matriz Objetivos x Projetos'!$B13,"P",IF(OR(VLOOKUP('Matriz Objetivos x Projetos'!V$10,'Quadro Geral'!$D$10:$H$58,4,FALSE)='Matriz Objetivos x Projetos'!$B13,VLOOKUP('Matriz Objetivos x Projetos'!V$10,'Quadro Geral'!$D$10:$H$40,5,FALSE)='Matriz Objetivos x Projetos'!$B13),"S","")),"")</f>
        <v/>
      </c>
      <c r="W13" s="30" t="str">
        <f>IFERROR(IF(VLOOKUP(W$10,'Quadro Geral'!$D$10:$H$58,3,FALSE)='Matriz Objetivos x Projetos'!$B13,"P",IF(OR(VLOOKUP('Matriz Objetivos x Projetos'!W$10,'Quadro Geral'!$D$10:$H$58,4,FALSE)='Matriz Objetivos x Projetos'!$B13,VLOOKUP('Matriz Objetivos x Projetos'!W$10,'Quadro Geral'!$D$10:$H$40,5,FALSE)='Matriz Objetivos x Projetos'!$B13),"S","")),"")</f>
        <v/>
      </c>
      <c r="X13" s="30" t="str">
        <f>IFERROR(IF(VLOOKUP(X$10,'Quadro Geral'!$D$10:$H$58,3,FALSE)='Matriz Objetivos x Projetos'!$B13,"P",IF(OR(VLOOKUP('Matriz Objetivos x Projetos'!X$10,'Quadro Geral'!$D$10:$H$58,4,FALSE)='Matriz Objetivos x Projetos'!$B13,VLOOKUP('Matriz Objetivos x Projetos'!X$10,'Quadro Geral'!$D$10:$H$40,5,FALSE)='Matriz Objetivos x Projetos'!$B13),"S","")),"")</f>
        <v/>
      </c>
      <c r="Y13" s="27">
        <f t="shared" si="0"/>
        <v>0</v>
      </c>
      <c r="Z13" s="25" t="str">
        <f t="shared" si="1"/>
        <v>Sociedade</v>
      </c>
    </row>
    <row r="14" spans="1:26" ht="45" customHeight="1" x14ac:dyDescent="0.2">
      <c r="A14" s="335" t="s">
        <v>139</v>
      </c>
      <c r="B14" s="197" t="s">
        <v>78</v>
      </c>
      <c r="C14" s="30" t="str">
        <f>IFERROR(IF(VLOOKUP(C$10,'Quadro Geral'!$D$10:$H$58,3,FALSE)='Matriz Objetivos x Projetos'!$B14,"P",IF(OR(VLOOKUP('Matriz Objetivos x Projetos'!C$10,'Quadro Geral'!$D$10:$H$58,4,FALSE)='Matriz Objetivos x Projetos'!$B14,VLOOKUP('Matriz Objetivos x Projetos'!C$10,'Quadro Geral'!$D$10:$H$40,5,FALSE)='Matriz Objetivos x Projetos'!$B14),"S","")),"")</f>
        <v>S</v>
      </c>
      <c r="D14" s="30" t="str">
        <f>IFERROR(IF(VLOOKUP(D$10,'Quadro Geral'!$D$10:$H$58,3,FALSE)='Matriz Objetivos x Projetos'!$B14,"P",IF(OR(VLOOKUP('Matriz Objetivos x Projetos'!D$10,'Quadro Geral'!$D$10:$H$58,4,FALSE)='Matriz Objetivos x Projetos'!$B14,VLOOKUP('Matriz Objetivos x Projetos'!D$10,'Quadro Geral'!$D$10:$H$40,5,FALSE)='Matriz Objetivos x Projetos'!$B14),"S","")),"")</f>
        <v/>
      </c>
      <c r="E14" s="30" t="str">
        <f>IFERROR(IF(VLOOKUP(E$10,'Quadro Geral'!$D$10:$H$58,3,FALSE)='Matriz Objetivos x Projetos'!$B14,"P",IF(OR(VLOOKUP('Matriz Objetivos x Projetos'!E$10,'Quadro Geral'!$D$10:$H$58,4,FALSE)='Matriz Objetivos x Projetos'!$B14,VLOOKUP('Matriz Objetivos x Projetos'!E$10,'Quadro Geral'!$D$10:$H$40,5,FALSE)='Matriz Objetivos x Projetos'!$B14),"S","")),"")</f>
        <v>P</v>
      </c>
      <c r="F14" s="30" t="str">
        <f>IFERROR(IF(VLOOKUP(F$10,'Quadro Geral'!$D$10:$H$58,3,FALSE)='Matriz Objetivos x Projetos'!$B14,"P",IF(OR(VLOOKUP('Matriz Objetivos x Projetos'!F$10,'Quadro Geral'!$D$10:$H$58,4,FALSE)='Matriz Objetivos x Projetos'!$B14,VLOOKUP('Matriz Objetivos x Projetos'!F$10,'Quadro Geral'!$D$10:$H$40,5,FALSE)='Matriz Objetivos x Projetos'!$B14),"S","")),"")</f>
        <v/>
      </c>
      <c r="G14" s="30" t="str">
        <f>IFERROR(IF(VLOOKUP(G$10,'Quadro Geral'!$D$10:$H$58,3,FALSE)='Matriz Objetivos x Projetos'!$B14,"P",IF(OR(VLOOKUP('Matriz Objetivos x Projetos'!G$10,'Quadro Geral'!$D$10:$H$58,4,FALSE)='Matriz Objetivos x Projetos'!$B14,VLOOKUP('Matriz Objetivos x Projetos'!G$10,'Quadro Geral'!$D$10:$H$40,5,FALSE)='Matriz Objetivos x Projetos'!$B14),"S","")),"")</f>
        <v/>
      </c>
      <c r="H14" s="30" t="str">
        <f>IFERROR(IF(VLOOKUP(H$10,'Quadro Geral'!$D$10:$H$58,3,FALSE)='Matriz Objetivos x Projetos'!$B14,"P",IF(OR(VLOOKUP('Matriz Objetivos x Projetos'!H$10,'Quadro Geral'!$D$10:$H$58,4,FALSE)='Matriz Objetivos x Projetos'!$B14,VLOOKUP('Matriz Objetivos x Projetos'!H$10,'Quadro Geral'!$D$10:$H$40,5,FALSE)='Matriz Objetivos x Projetos'!$B14),"S","")),"")</f>
        <v/>
      </c>
      <c r="I14" s="30" t="str">
        <f>IFERROR(IF(VLOOKUP(I$10,'Quadro Geral'!$D$10:$H$58,3,FALSE)='Matriz Objetivos x Projetos'!$B14,"P",IF(OR(VLOOKUP('Matriz Objetivos x Projetos'!I$10,'Quadro Geral'!$D$10:$H$58,4,FALSE)='Matriz Objetivos x Projetos'!$B14,VLOOKUP('Matriz Objetivos x Projetos'!I$10,'Quadro Geral'!$D$10:$H$40,5,FALSE)='Matriz Objetivos x Projetos'!$B14),"S","")),"")</f>
        <v/>
      </c>
      <c r="J14" s="30" t="str">
        <f>IFERROR(IF(VLOOKUP(J$10,'Quadro Geral'!$D$10:$H$58,3,FALSE)='Matriz Objetivos x Projetos'!$B14,"P",IF(OR(VLOOKUP('Matriz Objetivos x Projetos'!J$10,'Quadro Geral'!$D$10:$H$58,4,FALSE)='Matriz Objetivos x Projetos'!$B14,VLOOKUP('Matriz Objetivos x Projetos'!J$10,'Quadro Geral'!$D$10:$H$40,5,FALSE)='Matriz Objetivos x Projetos'!$B14),"S","")),"")</f>
        <v/>
      </c>
      <c r="K14" s="30" t="str">
        <f>IFERROR(IF(VLOOKUP(K$10,'Quadro Geral'!$D$10:$H$58,3,FALSE)='Matriz Objetivos x Projetos'!$B14,"P",IF(OR(VLOOKUP('Matriz Objetivos x Projetos'!K$10,'Quadro Geral'!$D$10:$H$58,4,FALSE)='Matriz Objetivos x Projetos'!$B14,VLOOKUP('Matriz Objetivos x Projetos'!K$10,'Quadro Geral'!$D$10:$H$40,5,FALSE)='Matriz Objetivos x Projetos'!$B14),"S","")),"")</f>
        <v/>
      </c>
      <c r="L14" s="30" t="str">
        <f>IFERROR(IF(VLOOKUP(L$10,'Quadro Geral'!$D$10:$H$58,3,FALSE)='Matriz Objetivos x Projetos'!$B14,"P",IF(OR(VLOOKUP('Matriz Objetivos x Projetos'!L$10,'Quadro Geral'!$D$10:$H$58,4,FALSE)='Matriz Objetivos x Projetos'!$B14,VLOOKUP('Matriz Objetivos x Projetos'!L$10,'Quadro Geral'!$D$10:$H$40,5,FALSE)='Matriz Objetivos x Projetos'!$B14),"S","")),"")</f>
        <v/>
      </c>
      <c r="M14" s="30" t="str">
        <f>IFERROR(IF(VLOOKUP(M$10,'Quadro Geral'!$D$10:$H$58,3,FALSE)='Matriz Objetivos x Projetos'!$B14,"P",IF(OR(VLOOKUP('Matriz Objetivos x Projetos'!M$10,'Quadro Geral'!$D$10:$H$58,4,FALSE)='Matriz Objetivos x Projetos'!$B14,VLOOKUP('Matriz Objetivos x Projetos'!M$10,'Quadro Geral'!$D$10:$H$40,5,FALSE)='Matriz Objetivos x Projetos'!$B14),"S","")),"")</f>
        <v/>
      </c>
      <c r="N14" s="30" t="str">
        <f>IFERROR(IF(VLOOKUP(N$10,'Quadro Geral'!$D$10:$H$58,3,FALSE)='Matriz Objetivos x Projetos'!$B14,"P",IF(OR(VLOOKUP('Matriz Objetivos x Projetos'!N$10,'Quadro Geral'!$D$10:$H$58,4,FALSE)='Matriz Objetivos x Projetos'!$B14,VLOOKUP('Matriz Objetivos x Projetos'!N$10,'Quadro Geral'!$D$10:$H$40,5,FALSE)='Matriz Objetivos x Projetos'!$B14),"S","")),"")</f>
        <v/>
      </c>
      <c r="O14" s="30" t="str">
        <f>IFERROR(IF(VLOOKUP(O$10,'Quadro Geral'!$D$10:$H$58,3,FALSE)='Matriz Objetivos x Projetos'!$B14,"P",IF(OR(VLOOKUP('Matriz Objetivos x Projetos'!O$10,'Quadro Geral'!$D$10:$H$58,4,FALSE)='Matriz Objetivos x Projetos'!$B14,VLOOKUP('Matriz Objetivos x Projetos'!O$10,'Quadro Geral'!$D$10:$H$40,5,FALSE)='Matriz Objetivos x Projetos'!$B14),"S","")),"")</f>
        <v/>
      </c>
      <c r="P14" s="30" t="str">
        <f>IFERROR(IF(VLOOKUP(P$10,'Quadro Geral'!$D$10:$H$58,3,FALSE)='Matriz Objetivos x Projetos'!$B14,"P",IF(OR(VLOOKUP('Matriz Objetivos x Projetos'!P$10,'Quadro Geral'!$D$10:$H$58,4,FALSE)='Matriz Objetivos x Projetos'!$B14,VLOOKUP('Matriz Objetivos x Projetos'!P$10,'Quadro Geral'!$D$10:$H$40,5,FALSE)='Matriz Objetivos x Projetos'!$B14),"S","")),"")</f>
        <v/>
      </c>
      <c r="Q14" s="30" t="str">
        <f>IFERROR(IF(VLOOKUP(Q$10,'Quadro Geral'!$D$10:$H$58,3,FALSE)='Matriz Objetivos x Projetos'!$B14,"P",IF(OR(VLOOKUP('Matriz Objetivos x Projetos'!Q$10,'Quadro Geral'!$D$10:$H$58,4,FALSE)='Matriz Objetivos x Projetos'!$B14,VLOOKUP('Matriz Objetivos x Projetos'!Q$10,'Quadro Geral'!$D$10:$H$40,5,FALSE)='Matriz Objetivos x Projetos'!$B14),"S","")),"")</f>
        <v/>
      </c>
      <c r="R14" s="30" t="str">
        <f>IFERROR(IF(VLOOKUP(R$10,'Quadro Geral'!$D$10:$H$58,3,FALSE)='Matriz Objetivos x Projetos'!$B14,"P",IF(OR(VLOOKUP('Matriz Objetivos x Projetos'!R$10,'Quadro Geral'!$D$10:$H$58,4,FALSE)='Matriz Objetivos x Projetos'!$B14,VLOOKUP('Matriz Objetivos x Projetos'!R$10,'Quadro Geral'!$D$10:$H$40,5,FALSE)='Matriz Objetivos x Projetos'!$B14),"S","")),"")</f>
        <v/>
      </c>
      <c r="S14" s="30" t="str">
        <f>IFERROR(IF(VLOOKUP(S$10,'Quadro Geral'!$D$10:$H$58,3,FALSE)='Matriz Objetivos x Projetos'!$B14,"P",IF(OR(VLOOKUP('Matriz Objetivos x Projetos'!S$10,'Quadro Geral'!$D$10:$H$58,4,FALSE)='Matriz Objetivos x Projetos'!$B14,VLOOKUP('Matriz Objetivos x Projetos'!S$10,'Quadro Geral'!$D$10:$H$40,5,FALSE)='Matriz Objetivos x Projetos'!$B14),"S","")),"")</f>
        <v/>
      </c>
      <c r="T14" s="30" t="str">
        <f>IFERROR(IF(VLOOKUP(T$10,'Quadro Geral'!$D$10:$H$58,3,FALSE)='Matriz Objetivos x Projetos'!$B14,"P",IF(OR(VLOOKUP('Matriz Objetivos x Projetos'!T$10,'Quadro Geral'!$D$10:$H$58,4,FALSE)='Matriz Objetivos x Projetos'!$B14,VLOOKUP('Matriz Objetivos x Projetos'!T$10,'Quadro Geral'!$D$10:$H$40,5,FALSE)='Matriz Objetivos x Projetos'!$B14),"S","")),"")</f>
        <v/>
      </c>
      <c r="U14" s="30" t="str">
        <f>IFERROR(IF(VLOOKUP(U$10,'Quadro Geral'!$D$10:$H$58,3,FALSE)='Matriz Objetivos x Projetos'!$B14,"P",IF(OR(VLOOKUP('Matriz Objetivos x Projetos'!U$10,'Quadro Geral'!$D$10:$H$58,4,FALSE)='Matriz Objetivos x Projetos'!$B14,VLOOKUP('Matriz Objetivos x Projetos'!U$10,'Quadro Geral'!$D$10:$H$40,5,FALSE)='Matriz Objetivos x Projetos'!$B14),"S","")),"")</f>
        <v/>
      </c>
      <c r="V14" s="30" t="str">
        <f>IFERROR(IF(VLOOKUP(V$10,'Quadro Geral'!$D$10:$H$58,3,FALSE)='Matriz Objetivos x Projetos'!$B14,"P",IF(OR(VLOOKUP('Matriz Objetivos x Projetos'!V$10,'Quadro Geral'!$D$10:$H$58,4,FALSE)='Matriz Objetivos x Projetos'!$B14,VLOOKUP('Matriz Objetivos x Projetos'!V$10,'Quadro Geral'!$D$10:$H$40,5,FALSE)='Matriz Objetivos x Projetos'!$B14),"S","")),"")</f>
        <v/>
      </c>
      <c r="W14" s="30" t="str">
        <f>IFERROR(IF(VLOOKUP(W$10,'Quadro Geral'!$D$10:$H$58,3,FALSE)='Matriz Objetivos x Projetos'!$B14,"P",IF(OR(VLOOKUP('Matriz Objetivos x Projetos'!W$10,'Quadro Geral'!$D$10:$H$58,4,FALSE)='Matriz Objetivos x Projetos'!$B14,VLOOKUP('Matriz Objetivos x Projetos'!W$10,'Quadro Geral'!$D$10:$H$40,5,FALSE)='Matriz Objetivos x Projetos'!$B14),"S","")),"")</f>
        <v/>
      </c>
      <c r="X14" s="30" t="str">
        <f>IFERROR(IF(VLOOKUP(X$10,'Quadro Geral'!$D$10:$H$58,3,FALSE)='Matriz Objetivos x Projetos'!$B14,"P",IF(OR(VLOOKUP('Matriz Objetivos x Projetos'!X$10,'Quadro Geral'!$D$10:$H$58,4,FALSE)='Matriz Objetivos x Projetos'!$B14,VLOOKUP('Matriz Objetivos x Projetos'!X$10,'Quadro Geral'!$D$10:$H$40,5,FALSE)='Matriz Objetivos x Projetos'!$B14),"S","")),"")</f>
        <v/>
      </c>
      <c r="Y14" s="27">
        <f t="shared" si="0"/>
        <v>0</v>
      </c>
      <c r="Z14" s="25" t="str">
        <f t="shared" si="1"/>
        <v>Processos Internos</v>
      </c>
    </row>
    <row r="15" spans="1:26" ht="45" customHeight="1" x14ac:dyDescent="0.2">
      <c r="A15" s="336"/>
      <c r="B15" s="197" t="s">
        <v>130</v>
      </c>
      <c r="C15" s="30" t="str">
        <f>IFERROR(IF(VLOOKUP(C$10,'Quadro Geral'!$D$10:$H$58,3,FALSE)='Matriz Objetivos x Projetos'!$B15,"P",IF(OR(VLOOKUP('Matriz Objetivos x Projetos'!C$10,'Quadro Geral'!$D$10:$H$58,4,FALSE)='Matriz Objetivos x Projetos'!$B15,VLOOKUP('Matriz Objetivos x Projetos'!C$10,'Quadro Geral'!$D$10:$H$40,5,FALSE)='Matriz Objetivos x Projetos'!$B15),"S","")),"")</f>
        <v/>
      </c>
      <c r="D15" s="30" t="str">
        <f>IFERROR(IF(VLOOKUP(D$10,'Quadro Geral'!$D$10:$H$58,3,FALSE)='Matriz Objetivos x Projetos'!$B15,"P",IF(OR(VLOOKUP('Matriz Objetivos x Projetos'!D$10,'Quadro Geral'!$D$10:$H$58,4,FALSE)='Matriz Objetivos x Projetos'!$B15,VLOOKUP('Matriz Objetivos x Projetos'!D$10,'Quadro Geral'!$D$10:$H$40,5,FALSE)='Matriz Objetivos x Projetos'!$B15),"S","")),"")</f>
        <v/>
      </c>
      <c r="E15" s="30" t="str">
        <f>IFERROR(IF(VLOOKUP(E$10,'Quadro Geral'!$D$10:$H$58,3,FALSE)='Matriz Objetivos x Projetos'!$B15,"P",IF(OR(VLOOKUP('Matriz Objetivos x Projetos'!E$10,'Quadro Geral'!$D$10:$H$58,4,FALSE)='Matriz Objetivos x Projetos'!$B15,VLOOKUP('Matriz Objetivos x Projetos'!E$10,'Quadro Geral'!$D$10:$H$40,5,FALSE)='Matriz Objetivos x Projetos'!$B15),"S","")),"")</f>
        <v/>
      </c>
      <c r="F15" s="30" t="str">
        <f>IFERROR(IF(VLOOKUP(F$10,'Quadro Geral'!$D$10:$H$58,3,FALSE)='Matriz Objetivos x Projetos'!$B15,"P",IF(OR(VLOOKUP('Matriz Objetivos x Projetos'!F$10,'Quadro Geral'!$D$10:$H$58,4,FALSE)='Matriz Objetivos x Projetos'!$B15,VLOOKUP('Matriz Objetivos x Projetos'!F$10,'Quadro Geral'!$D$10:$H$40,5,FALSE)='Matriz Objetivos x Projetos'!$B15),"S","")),"")</f>
        <v>S</v>
      </c>
      <c r="G15" s="30" t="str">
        <f>IFERROR(IF(VLOOKUP(G$10,'Quadro Geral'!$D$10:$H$58,3,FALSE)='Matriz Objetivos x Projetos'!$B15,"P",IF(OR(VLOOKUP('Matriz Objetivos x Projetos'!G$10,'Quadro Geral'!$D$10:$H$58,4,FALSE)='Matriz Objetivos x Projetos'!$B15,VLOOKUP('Matriz Objetivos x Projetos'!G$10,'Quadro Geral'!$D$10:$H$40,5,FALSE)='Matriz Objetivos x Projetos'!$B15),"S","")),"")</f>
        <v>S</v>
      </c>
      <c r="H15" s="30" t="str">
        <f>IFERROR(IF(VLOOKUP(H$10,'Quadro Geral'!$D$10:$H$58,3,FALSE)='Matriz Objetivos x Projetos'!$B15,"P",IF(OR(VLOOKUP('Matriz Objetivos x Projetos'!H$10,'Quadro Geral'!$D$10:$H$58,4,FALSE)='Matriz Objetivos x Projetos'!$B15,VLOOKUP('Matriz Objetivos x Projetos'!H$10,'Quadro Geral'!$D$10:$H$40,5,FALSE)='Matriz Objetivos x Projetos'!$B15),"S","")),"")</f>
        <v>S</v>
      </c>
      <c r="I15" s="30" t="str">
        <f>IFERROR(IF(VLOOKUP(I$10,'Quadro Geral'!$D$10:$H$58,3,FALSE)='Matriz Objetivos x Projetos'!$B15,"P",IF(OR(VLOOKUP('Matriz Objetivos x Projetos'!I$10,'Quadro Geral'!$D$10:$H$58,4,FALSE)='Matriz Objetivos x Projetos'!$B15,VLOOKUP('Matriz Objetivos x Projetos'!I$10,'Quadro Geral'!$D$10:$H$40,5,FALSE)='Matriz Objetivos x Projetos'!$B15),"S","")),"")</f>
        <v>S</v>
      </c>
      <c r="J15" s="30" t="str">
        <f>IFERROR(IF(VLOOKUP(J$10,'Quadro Geral'!$D$10:$H$58,3,FALSE)='Matriz Objetivos x Projetos'!$B15,"P",IF(OR(VLOOKUP('Matriz Objetivos x Projetos'!J$10,'Quadro Geral'!$D$10:$H$58,4,FALSE)='Matriz Objetivos x Projetos'!$B15,VLOOKUP('Matriz Objetivos x Projetos'!J$10,'Quadro Geral'!$D$10:$H$40,5,FALSE)='Matriz Objetivos x Projetos'!$B15),"S","")),"")</f>
        <v>S</v>
      </c>
      <c r="K15" s="30" t="str">
        <f>IFERROR(IF(VLOOKUP(K$10,'Quadro Geral'!$D$10:$H$58,3,FALSE)='Matriz Objetivos x Projetos'!$B15,"P",IF(OR(VLOOKUP('Matriz Objetivos x Projetos'!K$10,'Quadro Geral'!$D$10:$H$58,4,FALSE)='Matriz Objetivos x Projetos'!$B15,VLOOKUP('Matriz Objetivos x Projetos'!K$10,'Quadro Geral'!$D$10:$H$40,5,FALSE)='Matriz Objetivos x Projetos'!$B15),"S","")),"")</f>
        <v>S</v>
      </c>
      <c r="L15" s="30" t="str">
        <f>IFERROR(IF(VLOOKUP(L$10,'Quadro Geral'!$D$10:$H$58,3,FALSE)='Matriz Objetivos x Projetos'!$B15,"P",IF(OR(VLOOKUP('Matriz Objetivos x Projetos'!L$10,'Quadro Geral'!$D$10:$H$58,4,FALSE)='Matriz Objetivos x Projetos'!$B15,VLOOKUP('Matriz Objetivos x Projetos'!L$10,'Quadro Geral'!$D$10:$H$40,5,FALSE)='Matriz Objetivos x Projetos'!$B15),"S","")),"")</f>
        <v/>
      </c>
      <c r="M15" s="30" t="str">
        <f>IFERROR(IF(VLOOKUP(M$10,'Quadro Geral'!$D$10:$H$58,3,FALSE)='Matriz Objetivos x Projetos'!$B15,"P",IF(OR(VLOOKUP('Matriz Objetivos x Projetos'!M$10,'Quadro Geral'!$D$10:$H$58,4,FALSE)='Matriz Objetivos x Projetos'!$B15,VLOOKUP('Matriz Objetivos x Projetos'!M$10,'Quadro Geral'!$D$10:$H$40,5,FALSE)='Matriz Objetivos x Projetos'!$B15),"S","")),"")</f>
        <v>S</v>
      </c>
      <c r="N15" s="30" t="str">
        <f>IFERROR(IF(VLOOKUP(N$10,'Quadro Geral'!$D$10:$H$58,3,FALSE)='Matriz Objetivos x Projetos'!$B15,"P",IF(OR(VLOOKUP('Matriz Objetivos x Projetos'!N$10,'Quadro Geral'!$D$10:$H$58,4,FALSE)='Matriz Objetivos x Projetos'!$B15,VLOOKUP('Matriz Objetivos x Projetos'!N$10,'Quadro Geral'!$D$10:$H$40,5,FALSE)='Matriz Objetivos x Projetos'!$B15),"S","")),"")</f>
        <v/>
      </c>
      <c r="O15" s="30" t="str">
        <f>IFERROR(IF(VLOOKUP(O$10,'Quadro Geral'!$D$10:$H$58,3,FALSE)='Matriz Objetivos x Projetos'!$B15,"P",IF(OR(VLOOKUP('Matriz Objetivos x Projetos'!O$10,'Quadro Geral'!$D$10:$H$58,4,FALSE)='Matriz Objetivos x Projetos'!$B15,VLOOKUP('Matriz Objetivos x Projetos'!O$10,'Quadro Geral'!$D$10:$H$40,5,FALSE)='Matriz Objetivos x Projetos'!$B15),"S","")),"")</f>
        <v/>
      </c>
      <c r="P15" s="30" t="str">
        <f>IFERROR(IF(VLOOKUP(P$10,'Quadro Geral'!$D$10:$H$58,3,FALSE)='Matriz Objetivos x Projetos'!$B15,"P",IF(OR(VLOOKUP('Matriz Objetivos x Projetos'!P$10,'Quadro Geral'!$D$10:$H$58,4,FALSE)='Matriz Objetivos x Projetos'!$B15,VLOOKUP('Matriz Objetivos x Projetos'!P$10,'Quadro Geral'!$D$10:$H$40,5,FALSE)='Matriz Objetivos x Projetos'!$B15),"S","")),"")</f>
        <v/>
      </c>
      <c r="Q15" s="30" t="str">
        <f>IFERROR(IF(VLOOKUP(Q$10,'Quadro Geral'!$D$10:$H$58,3,FALSE)='Matriz Objetivos x Projetos'!$B15,"P",IF(OR(VLOOKUP('Matriz Objetivos x Projetos'!Q$10,'Quadro Geral'!$D$10:$H$58,4,FALSE)='Matriz Objetivos x Projetos'!$B15,VLOOKUP('Matriz Objetivos x Projetos'!Q$10,'Quadro Geral'!$D$10:$H$40,5,FALSE)='Matriz Objetivos x Projetos'!$B15),"S","")),"")</f>
        <v/>
      </c>
      <c r="R15" s="30" t="str">
        <f>IFERROR(IF(VLOOKUP(R$10,'Quadro Geral'!$D$10:$H$58,3,FALSE)='Matriz Objetivos x Projetos'!$B15,"P",IF(OR(VLOOKUP('Matriz Objetivos x Projetos'!R$10,'Quadro Geral'!$D$10:$H$58,4,FALSE)='Matriz Objetivos x Projetos'!$B15,VLOOKUP('Matriz Objetivos x Projetos'!R$10,'Quadro Geral'!$D$10:$H$40,5,FALSE)='Matriz Objetivos x Projetos'!$B15),"S","")),"")</f>
        <v/>
      </c>
      <c r="S15" s="30" t="str">
        <f>IFERROR(IF(VLOOKUP(S$10,'Quadro Geral'!$D$10:$H$58,3,FALSE)='Matriz Objetivos x Projetos'!$B15,"P",IF(OR(VLOOKUP('Matriz Objetivos x Projetos'!S$10,'Quadro Geral'!$D$10:$H$58,4,FALSE)='Matriz Objetivos x Projetos'!$B15,VLOOKUP('Matriz Objetivos x Projetos'!S$10,'Quadro Geral'!$D$10:$H$40,5,FALSE)='Matriz Objetivos x Projetos'!$B15),"S","")),"")</f>
        <v/>
      </c>
      <c r="T15" s="30" t="str">
        <f>IFERROR(IF(VLOOKUP(T$10,'Quadro Geral'!$D$10:$H$58,3,FALSE)='Matriz Objetivos x Projetos'!$B15,"P",IF(OR(VLOOKUP('Matriz Objetivos x Projetos'!T$10,'Quadro Geral'!$D$10:$H$58,4,FALSE)='Matriz Objetivos x Projetos'!$B15,VLOOKUP('Matriz Objetivos x Projetos'!T$10,'Quadro Geral'!$D$10:$H$40,5,FALSE)='Matriz Objetivos x Projetos'!$B15),"S","")),"")</f>
        <v/>
      </c>
      <c r="U15" s="30" t="str">
        <f>IFERROR(IF(VLOOKUP(U$10,'Quadro Geral'!$D$10:$H$58,3,FALSE)='Matriz Objetivos x Projetos'!$B15,"P",IF(OR(VLOOKUP('Matriz Objetivos x Projetos'!U$10,'Quadro Geral'!$D$10:$H$58,4,FALSE)='Matriz Objetivos x Projetos'!$B15,VLOOKUP('Matriz Objetivos x Projetos'!U$10,'Quadro Geral'!$D$10:$H$40,5,FALSE)='Matriz Objetivos x Projetos'!$B15),"S","")),"")</f>
        <v/>
      </c>
      <c r="V15" s="30" t="str">
        <f>IFERROR(IF(VLOOKUP(V$10,'Quadro Geral'!$D$10:$H$58,3,FALSE)='Matriz Objetivos x Projetos'!$B15,"P",IF(OR(VLOOKUP('Matriz Objetivos x Projetos'!V$10,'Quadro Geral'!$D$10:$H$58,4,FALSE)='Matriz Objetivos x Projetos'!$B15,VLOOKUP('Matriz Objetivos x Projetos'!V$10,'Quadro Geral'!$D$10:$H$40,5,FALSE)='Matriz Objetivos x Projetos'!$B15),"S","")),"")</f>
        <v/>
      </c>
      <c r="W15" s="30" t="str">
        <f>IFERROR(IF(VLOOKUP(W$10,'Quadro Geral'!$D$10:$H$58,3,FALSE)='Matriz Objetivos x Projetos'!$B15,"P",IF(OR(VLOOKUP('Matriz Objetivos x Projetos'!W$10,'Quadro Geral'!$D$10:$H$58,4,FALSE)='Matriz Objetivos x Projetos'!$B15,VLOOKUP('Matriz Objetivos x Projetos'!W$10,'Quadro Geral'!$D$10:$H$40,5,FALSE)='Matriz Objetivos x Projetos'!$B15),"S","")),"")</f>
        <v/>
      </c>
      <c r="X15" s="30" t="str">
        <f>IFERROR(IF(VLOOKUP(X$10,'Quadro Geral'!$D$10:$H$58,3,FALSE)='Matriz Objetivos x Projetos'!$B15,"P",IF(OR(VLOOKUP('Matriz Objetivos x Projetos'!X$10,'Quadro Geral'!$D$10:$H$58,4,FALSE)='Matriz Objetivos x Projetos'!$B15,VLOOKUP('Matriz Objetivos x Projetos'!X$10,'Quadro Geral'!$D$10:$H$40,5,FALSE)='Matriz Objetivos x Projetos'!$B15),"S","")),"")</f>
        <v/>
      </c>
      <c r="Y15" s="27">
        <f t="shared" si="0"/>
        <v>0</v>
      </c>
      <c r="Z15" s="25" t="str">
        <f t="shared" si="1"/>
        <v>Processos Internos</v>
      </c>
    </row>
    <row r="16" spans="1:26" ht="45" customHeight="1" x14ac:dyDescent="0.2">
      <c r="A16" s="336"/>
      <c r="B16" s="197" t="s">
        <v>85</v>
      </c>
      <c r="C16" s="30" t="str">
        <f>IFERROR(IF(VLOOKUP(C$10,'Quadro Geral'!$D$10:$H$58,3,FALSE)='Matriz Objetivos x Projetos'!$B16,"P",IF(OR(VLOOKUP('Matriz Objetivos x Projetos'!C$10,'Quadro Geral'!$D$10:$H$58,4,FALSE)='Matriz Objetivos x Projetos'!$B16,VLOOKUP('Matriz Objetivos x Projetos'!C$10,'Quadro Geral'!$D$10:$H$40,5,FALSE)='Matriz Objetivos x Projetos'!$B16),"S","")),"")</f>
        <v/>
      </c>
      <c r="D16" s="30" t="str">
        <f>IFERROR(IF(VLOOKUP(D$10,'Quadro Geral'!$D$10:$H$58,3,FALSE)='Matriz Objetivos x Projetos'!$B16,"P",IF(OR(VLOOKUP('Matriz Objetivos x Projetos'!D$10,'Quadro Geral'!$D$10:$H$58,4,FALSE)='Matriz Objetivos x Projetos'!$B16,VLOOKUP('Matriz Objetivos x Projetos'!D$10,'Quadro Geral'!$D$10:$H$40,5,FALSE)='Matriz Objetivos x Projetos'!$B16),"S","")),"")</f>
        <v/>
      </c>
      <c r="E16" s="30" t="str">
        <f>IFERROR(IF(VLOOKUP(E$10,'Quadro Geral'!$D$10:$H$58,3,FALSE)='Matriz Objetivos x Projetos'!$B16,"P",IF(OR(VLOOKUP('Matriz Objetivos x Projetos'!E$10,'Quadro Geral'!$D$10:$H$58,4,FALSE)='Matriz Objetivos x Projetos'!$B16,VLOOKUP('Matriz Objetivos x Projetos'!E$10,'Quadro Geral'!$D$10:$H$40,5,FALSE)='Matriz Objetivos x Projetos'!$B16),"S","")),"")</f>
        <v/>
      </c>
      <c r="F16" s="30" t="str">
        <f>IFERROR(IF(VLOOKUP(F$10,'Quadro Geral'!$D$10:$H$58,3,FALSE)='Matriz Objetivos x Projetos'!$B16,"P",IF(OR(VLOOKUP('Matriz Objetivos x Projetos'!F$10,'Quadro Geral'!$D$10:$H$58,4,FALSE)='Matriz Objetivos x Projetos'!$B16,VLOOKUP('Matriz Objetivos x Projetos'!F$10,'Quadro Geral'!$D$10:$H$40,5,FALSE)='Matriz Objetivos x Projetos'!$B16),"S","")),"")</f>
        <v/>
      </c>
      <c r="G16" s="30" t="str">
        <f>IFERROR(IF(VLOOKUP(G$10,'Quadro Geral'!$D$10:$H$58,3,FALSE)='Matriz Objetivos x Projetos'!$B16,"P",IF(OR(VLOOKUP('Matriz Objetivos x Projetos'!G$10,'Quadro Geral'!$D$10:$H$58,4,FALSE)='Matriz Objetivos x Projetos'!$B16,VLOOKUP('Matriz Objetivos x Projetos'!G$10,'Quadro Geral'!$D$10:$H$40,5,FALSE)='Matriz Objetivos x Projetos'!$B16),"S","")),"")</f>
        <v>S</v>
      </c>
      <c r="H16" s="30" t="str">
        <f>IFERROR(IF(VLOOKUP(H$10,'Quadro Geral'!$D$10:$H$58,3,FALSE)='Matriz Objetivos x Projetos'!$B16,"P",IF(OR(VLOOKUP('Matriz Objetivos x Projetos'!H$10,'Quadro Geral'!$D$10:$H$58,4,FALSE)='Matriz Objetivos x Projetos'!$B16,VLOOKUP('Matriz Objetivos x Projetos'!H$10,'Quadro Geral'!$D$10:$H$40,5,FALSE)='Matriz Objetivos x Projetos'!$B16),"S","")),"")</f>
        <v/>
      </c>
      <c r="I16" s="30" t="str">
        <f>IFERROR(IF(VLOOKUP(I$10,'Quadro Geral'!$D$10:$H$58,3,FALSE)='Matriz Objetivos x Projetos'!$B16,"P",IF(OR(VLOOKUP('Matriz Objetivos x Projetos'!I$10,'Quadro Geral'!$D$10:$H$58,4,FALSE)='Matriz Objetivos x Projetos'!$B16,VLOOKUP('Matriz Objetivos x Projetos'!I$10,'Quadro Geral'!$D$10:$H$40,5,FALSE)='Matriz Objetivos x Projetos'!$B16),"S","")),"")</f>
        <v/>
      </c>
      <c r="J16" s="30" t="str">
        <f>IFERROR(IF(VLOOKUP(J$10,'Quadro Geral'!$D$10:$H$58,3,FALSE)='Matriz Objetivos x Projetos'!$B16,"P",IF(OR(VLOOKUP('Matriz Objetivos x Projetos'!J$10,'Quadro Geral'!$D$10:$H$58,4,FALSE)='Matriz Objetivos x Projetos'!$B16,VLOOKUP('Matriz Objetivos x Projetos'!J$10,'Quadro Geral'!$D$10:$H$40,5,FALSE)='Matriz Objetivos x Projetos'!$B16),"S","")),"")</f>
        <v/>
      </c>
      <c r="K16" s="30" t="str">
        <f>IFERROR(IF(VLOOKUP(K$10,'Quadro Geral'!$D$10:$H$58,3,FALSE)='Matriz Objetivos x Projetos'!$B16,"P",IF(OR(VLOOKUP('Matriz Objetivos x Projetos'!K$10,'Quadro Geral'!$D$10:$H$58,4,FALSE)='Matriz Objetivos x Projetos'!$B16,VLOOKUP('Matriz Objetivos x Projetos'!K$10,'Quadro Geral'!$D$10:$H$40,5,FALSE)='Matriz Objetivos x Projetos'!$B16),"S","")),"")</f>
        <v/>
      </c>
      <c r="L16" s="30" t="str">
        <f>IFERROR(IF(VLOOKUP(L$10,'Quadro Geral'!$D$10:$H$58,3,FALSE)='Matriz Objetivos x Projetos'!$B16,"P",IF(OR(VLOOKUP('Matriz Objetivos x Projetos'!L$10,'Quadro Geral'!$D$10:$H$58,4,FALSE)='Matriz Objetivos x Projetos'!$B16,VLOOKUP('Matriz Objetivos x Projetos'!L$10,'Quadro Geral'!$D$10:$H$40,5,FALSE)='Matriz Objetivos x Projetos'!$B16),"S","")),"")</f>
        <v>S</v>
      </c>
      <c r="M16" s="30" t="str">
        <f>IFERROR(IF(VLOOKUP(M$10,'Quadro Geral'!$D$10:$H$58,3,FALSE)='Matriz Objetivos x Projetos'!$B16,"P",IF(OR(VLOOKUP('Matriz Objetivos x Projetos'!M$10,'Quadro Geral'!$D$10:$H$58,4,FALSE)='Matriz Objetivos x Projetos'!$B16,VLOOKUP('Matriz Objetivos x Projetos'!M$10,'Quadro Geral'!$D$10:$H$40,5,FALSE)='Matriz Objetivos x Projetos'!$B16),"S","")),"")</f>
        <v/>
      </c>
      <c r="N16" s="30" t="str">
        <f>IFERROR(IF(VLOOKUP(N$10,'Quadro Geral'!$D$10:$H$58,3,FALSE)='Matriz Objetivos x Projetos'!$B16,"P",IF(OR(VLOOKUP('Matriz Objetivos x Projetos'!N$10,'Quadro Geral'!$D$10:$H$58,4,FALSE)='Matriz Objetivos x Projetos'!$B16,VLOOKUP('Matriz Objetivos x Projetos'!N$10,'Quadro Geral'!$D$10:$H$40,5,FALSE)='Matriz Objetivos x Projetos'!$B16),"S","")),"")</f>
        <v/>
      </c>
      <c r="O16" s="30" t="str">
        <f>IFERROR(IF(VLOOKUP(O$10,'Quadro Geral'!$D$10:$H$58,3,FALSE)='Matriz Objetivos x Projetos'!$B16,"P",IF(OR(VLOOKUP('Matriz Objetivos x Projetos'!O$10,'Quadro Geral'!$D$10:$H$58,4,FALSE)='Matriz Objetivos x Projetos'!$B16,VLOOKUP('Matriz Objetivos x Projetos'!O$10,'Quadro Geral'!$D$10:$H$40,5,FALSE)='Matriz Objetivos x Projetos'!$B16),"S","")),"")</f>
        <v/>
      </c>
      <c r="P16" s="30" t="str">
        <f>IFERROR(IF(VLOOKUP(P$10,'Quadro Geral'!$D$10:$H$58,3,FALSE)='Matriz Objetivos x Projetos'!$B16,"P",IF(OR(VLOOKUP('Matriz Objetivos x Projetos'!P$10,'Quadro Geral'!$D$10:$H$58,4,FALSE)='Matriz Objetivos x Projetos'!$B16,VLOOKUP('Matriz Objetivos x Projetos'!P$10,'Quadro Geral'!$D$10:$H$40,5,FALSE)='Matriz Objetivos x Projetos'!$B16),"S","")),"")</f>
        <v/>
      </c>
      <c r="Q16" s="30" t="str">
        <f>IFERROR(IF(VLOOKUP(Q$10,'Quadro Geral'!$D$10:$H$58,3,FALSE)='Matriz Objetivos x Projetos'!$B16,"P",IF(OR(VLOOKUP('Matriz Objetivos x Projetos'!Q$10,'Quadro Geral'!$D$10:$H$58,4,FALSE)='Matriz Objetivos x Projetos'!$B16,VLOOKUP('Matriz Objetivos x Projetos'!Q$10,'Quadro Geral'!$D$10:$H$40,5,FALSE)='Matriz Objetivos x Projetos'!$B16),"S","")),"")</f>
        <v/>
      </c>
      <c r="R16" s="30" t="str">
        <f>IFERROR(IF(VLOOKUP(R$10,'Quadro Geral'!$D$10:$H$58,3,FALSE)='Matriz Objetivos x Projetos'!$B16,"P",IF(OR(VLOOKUP('Matriz Objetivos x Projetos'!R$10,'Quadro Geral'!$D$10:$H$58,4,FALSE)='Matriz Objetivos x Projetos'!$B16,VLOOKUP('Matriz Objetivos x Projetos'!R$10,'Quadro Geral'!$D$10:$H$40,5,FALSE)='Matriz Objetivos x Projetos'!$B16),"S","")),"")</f>
        <v/>
      </c>
      <c r="S16" s="30" t="str">
        <f>IFERROR(IF(VLOOKUP(S$10,'Quadro Geral'!$D$10:$H$58,3,FALSE)='Matriz Objetivos x Projetos'!$B16,"P",IF(OR(VLOOKUP('Matriz Objetivos x Projetos'!S$10,'Quadro Geral'!$D$10:$H$58,4,FALSE)='Matriz Objetivos x Projetos'!$B16,VLOOKUP('Matriz Objetivos x Projetos'!S$10,'Quadro Geral'!$D$10:$H$40,5,FALSE)='Matriz Objetivos x Projetos'!$B16),"S","")),"")</f>
        <v/>
      </c>
      <c r="T16" s="30" t="str">
        <f>IFERROR(IF(VLOOKUP(T$10,'Quadro Geral'!$D$10:$H$58,3,FALSE)='Matriz Objetivos x Projetos'!$B16,"P",IF(OR(VLOOKUP('Matriz Objetivos x Projetos'!T$10,'Quadro Geral'!$D$10:$H$58,4,FALSE)='Matriz Objetivos x Projetos'!$B16,VLOOKUP('Matriz Objetivos x Projetos'!T$10,'Quadro Geral'!$D$10:$H$40,5,FALSE)='Matriz Objetivos x Projetos'!$B16),"S","")),"")</f>
        <v/>
      </c>
      <c r="U16" s="30" t="str">
        <f>IFERROR(IF(VLOOKUP(U$10,'Quadro Geral'!$D$10:$H$58,3,FALSE)='Matriz Objetivos x Projetos'!$B16,"P",IF(OR(VLOOKUP('Matriz Objetivos x Projetos'!U$10,'Quadro Geral'!$D$10:$H$58,4,FALSE)='Matriz Objetivos x Projetos'!$B16,VLOOKUP('Matriz Objetivos x Projetos'!U$10,'Quadro Geral'!$D$10:$H$40,5,FALSE)='Matriz Objetivos x Projetos'!$B16),"S","")),"")</f>
        <v/>
      </c>
      <c r="V16" s="30" t="str">
        <f>IFERROR(IF(VLOOKUP(V$10,'Quadro Geral'!$D$10:$H$58,3,FALSE)='Matriz Objetivos x Projetos'!$B16,"P",IF(OR(VLOOKUP('Matriz Objetivos x Projetos'!V$10,'Quadro Geral'!$D$10:$H$58,4,FALSE)='Matriz Objetivos x Projetos'!$B16,VLOOKUP('Matriz Objetivos x Projetos'!V$10,'Quadro Geral'!$D$10:$H$40,5,FALSE)='Matriz Objetivos x Projetos'!$B16),"S","")),"")</f>
        <v/>
      </c>
      <c r="W16" s="30" t="str">
        <f>IFERROR(IF(VLOOKUP(W$10,'Quadro Geral'!$D$10:$H$58,3,FALSE)='Matriz Objetivos x Projetos'!$B16,"P",IF(OR(VLOOKUP('Matriz Objetivos x Projetos'!W$10,'Quadro Geral'!$D$10:$H$58,4,FALSE)='Matriz Objetivos x Projetos'!$B16,VLOOKUP('Matriz Objetivos x Projetos'!W$10,'Quadro Geral'!$D$10:$H$40,5,FALSE)='Matriz Objetivos x Projetos'!$B16),"S","")),"")</f>
        <v/>
      </c>
      <c r="X16" s="30" t="str">
        <f>IFERROR(IF(VLOOKUP(X$10,'Quadro Geral'!$D$10:$H$58,3,FALSE)='Matriz Objetivos x Projetos'!$B16,"P",IF(OR(VLOOKUP('Matriz Objetivos x Projetos'!X$10,'Quadro Geral'!$D$10:$H$58,4,FALSE)='Matriz Objetivos x Projetos'!$B16,VLOOKUP('Matriz Objetivos x Projetos'!X$10,'Quadro Geral'!$D$10:$H$40,5,FALSE)='Matriz Objetivos x Projetos'!$B16),"S","")),"")</f>
        <v/>
      </c>
      <c r="Y16" s="27">
        <f t="shared" si="0"/>
        <v>0</v>
      </c>
      <c r="Z16" s="25" t="str">
        <f t="shared" si="1"/>
        <v>Processos Internos</v>
      </c>
    </row>
    <row r="17" spans="1:26" ht="45" customHeight="1" x14ac:dyDescent="0.2">
      <c r="A17" s="336"/>
      <c r="B17" s="197" t="s">
        <v>89</v>
      </c>
      <c r="C17" s="30" t="str">
        <f>IFERROR(IF(VLOOKUP(C$10,'Quadro Geral'!$D$10:$H$58,3,FALSE)='Matriz Objetivos x Projetos'!$B17,"P",IF(OR(VLOOKUP('Matriz Objetivos x Projetos'!C$10,'Quadro Geral'!$D$10:$H$58,4,FALSE)='Matriz Objetivos x Projetos'!$B17,VLOOKUP('Matriz Objetivos x Projetos'!C$10,'Quadro Geral'!$D$10:$H$40,5,FALSE)='Matriz Objetivos x Projetos'!$B17),"S","")),"")</f>
        <v/>
      </c>
      <c r="D17" s="30" t="str">
        <f>IFERROR(IF(VLOOKUP(D$10,'Quadro Geral'!$D$10:$H$58,3,FALSE)='Matriz Objetivos x Projetos'!$B17,"P",IF(OR(VLOOKUP('Matriz Objetivos x Projetos'!D$10,'Quadro Geral'!$D$10:$H$58,4,FALSE)='Matriz Objetivos x Projetos'!$B17,VLOOKUP('Matriz Objetivos x Projetos'!D$10,'Quadro Geral'!$D$10:$H$40,5,FALSE)='Matriz Objetivos x Projetos'!$B17),"S","")),"")</f>
        <v/>
      </c>
      <c r="E17" s="30" t="str">
        <f>IFERROR(IF(VLOOKUP(E$10,'Quadro Geral'!$D$10:$H$58,3,FALSE)='Matriz Objetivos x Projetos'!$B17,"P",IF(OR(VLOOKUP('Matriz Objetivos x Projetos'!E$10,'Quadro Geral'!$D$10:$H$58,4,FALSE)='Matriz Objetivos x Projetos'!$B17,VLOOKUP('Matriz Objetivos x Projetos'!E$10,'Quadro Geral'!$D$10:$H$40,5,FALSE)='Matriz Objetivos x Projetos'!$B17),"S","")),"")</f>
        <v/>
      </c>
      <c r="F17" s="30" t="str">
        <f>IFERROR(IF(VLOOKUP(F$10,'Quadro Geral'!$D$10:$H$58,3,FALSE)='Matriz Objetivos x Projetos'!$B17,"P",IF(OR(VLOOKUP('Matriz Objetivos x Projetos'!F$10,'Quadro Geral'!$D$10:$H$58,4,FALSE)='Matriz Objetivos x Projetos'!$B17,VLOOKUP('Matriz Objetivos x Projetos'!F$10,'Quadro Geral'!$D$10:$H$40,5,FALSE)='Matriz Objetivos x Projetos'!$B17),"S","")),"")</f>
        <v/>
      </c>
      <c r="G17" s="30" t="str">
        <f>IFERROR(IF(VLOOKUP(G$10,'Quadro Geral'!$D$10:$H$58,3,FALSE)='Matriz Objetivos x Projetos'!$B17,"P",IF(OR(VLOOKUP('Matriz Objetivos x Projetos'!G$10,'Quadro Geral'!$D$10:$H$58,4,FALSE)='Matriz Objetivos x Projetos'!$B17,VLOOKUP('Matriz Objetivos x Projetos'!G$10,'Quadro Geral'!$D$10:$H$40,5,FALSE)='Matriz Objetivos x Projetos'!$B17),"S","")),"")</f>
        <v/>
      </c>
      <c r="H17" s="30" t="str">
        <f>IFERROR(IF(VLOOKUP(H$10,'Quadro Geral'!$D$10:$H$58,3,FALSE)='Matriz Objetivos x Projetos'!$B17,"P",IF(OR(VLOOKUP('Matriz Objetivos x Projetos'!H$10,'Quadro Geral'!$D$10:$H$58,4,FALSE)='Matriz Objetivos x Projetos'!$B17,VLOOKUP('Matriz Objetivos x Projetos'!H$10,'Quadro Geral'!$D$10:$H$40,5,FALSE)='Matriz Objetivos x Projetos'!$B17),"S","")),"")</f>
        <v/>
      </c>
      <c r="I17" s="30" t="str">
        <f>IFERROR(IF(VLOOKUP(I$10,'Quadro Geral'!$D$10:$H$58,3,FALSE)='Matriz Objetivos x Projetos'!$B17,"P",IF(OR(VLOOKUP('Matriz Objetivos x Projetos'!I$10,'Quadro Geral'!$D$10:$H$58,4,FALSE)='Matriz Objetivos x Projetos'!$B17,VLOOKUP('Matriz Objetivos x Projetos'!I$10,'Quadro Geral'!$D$10:$H$40,5,FALSE)='Matriz Objetivos x Projetos'!$B17),"S","")),"")</f>
        <v/>
      </c>
      <c r="J17" s="30" t="str">
        <f>IFERROR(IF(VLOOKUP(J$10,'Quadro Geral'!$D$10:$H$58,3,FALSE)='Matriz Objetivos x Projetos'!$B17,"P",IF(OR(VLOOKUP('Matriz Objetivos x Projetos'!J$10,'Quadro Geral'!$D$10:$H$58,4,FALSE)='Matriz Objetivos x Projetos'!$B17,VLOOKUP('Matriz Objetivos x Projetos'!J$10,'Quadro Geral'!$D$10:$H$40,5,FALSE)='Matriz Objetivos x Projetos'!$B17),"S","")),"")</f>
        <v/>
      </c>
      <c r="K17" s="30" t="str">
        <f>IFERROR(IF(VLOOKUP(K$10,'Quadro Geral'!$D$10:$H$58,3,FALSE)='Matriz Objetivos x Projetos'!$B17,"P",IF(OR(VLOOKUP('Matriz Objetivos x Projetos'!K$10,'Quadro Geral'!$D$10:$H$58,4,FALSE)='Matriz Objetivos x Projetos'!$B17,VLOOKUP('Matriz Objetivos x Projetos'!K$10,'Quadro Geral'!$D$10:$H$40,5,FALSE)='Matriz Objetivos x Projetos'!$B17),"S","")),"")</f>
        <v/>
      </c>
      <c r="L17" s="30" t="str">
        <f>IFERROR(IF(VLOOKUP(L$10,'Quadro Geral'!$D$10:$H$58,3,FALSE)='Matriz Objetivos x Projetos'!$B17,"P",IF(OR(VLOOKUP('Matriz Objetivos x Projetos'!L$10,'Quadro Geral'!$D$10:$H$58,4,FALSE)='Matriz Objetivos x Projetos'!$B17,VLOOKUP('Matriz Objetivos x Projetos'!L$10,'Quadro Geral'!$D$10:$H$40,5,FALSE)='Matriz Objetivos x Projetos'!$B17),"S","")),"")</f>
        <v/>
      </c>
      <c r="M17" s="30" t="str">
        <f>IFERROR(IF(VLOOKUP(M$10,'Quadro Geral'!$D$10:$H$58,3,FALSE)='Matriz Objetivos x Projetos'!$B17,"P",IF(OR(VLOOKUP('Matriz Objetivos x Projetos'!M$10,'Quadro Geral'!$D$10:$H$58,4,FALSE)='Matriz Objetivos x Projetos'!$B17,VLOOKUP('Matriz Objetivos x Projetos'!M$10,'Quadro Geral'!$D$10:$H$40,5,FALSE)='Matriz Objetivos x Projetos'!$B17),"S","")),"")</f>
        <v/>
      </c>
      <c r="N17" s="30" t="str">
        <f>IFERROR(IF(VLOOKUP(N$10,'Quadro Geral'!$D$10:$H$58,3,FALSE)='Matriz Objetivos x Projetos'!$B17,"P",IF(OR(VLOOKUP('Matriz Objetivos x Projetos'!N$10,'Quadro Geral'!$D$10:$H$58,4,FALSE)='Matriz Objetivos x Projetos'!$B17,VLOOKUP('Matriz Objetivos x Projetos'!N$10,'Quadro Geral'!$D$10:$H$40,5,FALSE)='Matriz Objetivos x Projetos'!$B17),"S","")),"")</f>
        <v/>
      </c>
      <c r="O17" s="30" t="str">
        <f>IFERROR(IF(VLOOKUP(O$10,'Quadro Geral'!$D$10:$H$58,3,FALSE)='Matriz Objetivos x Projetos'!$B17,"P",IF(OR(VLOOKUP('Matriz Objetivos x Projetos'!O$10,'Quadro Geral'!$D$10:$H$58,4,FALSE)='Matriz Objetivos x Projetos'!$B17,VLOOKUP('Matriz Objetivos x Projetos'!O$10,'Quadro Geral'!$D$10:$H$40,5,FALSE)='Matriz Objetivos x Projetos'!$B17),"S","")),"")</f>
        <v/>
      </c>
      <c r="P17" s="30" t="str">
        <f>IFERROR(IF(VLOOKUP(P$10,'Quadro Geral'!$D$10:$H$58,3,FALSE)='Matriz Objetivos x Projetos'!$B17,"P",IF(OR(VLOOKUP('Matriz Objetivos x Projetos'!P$10,'Quadro Geral'!$D$10:$H$58,4,FALSE)='Matriz Objetivos x Projetos'!$B17,VLOOKUP('Matriz Objetivos x Projetos'!P$10,'Quadro Geral'!$D$10:$H$40,5,FALSE)='Matriz Objetivos x Projetos'!$B17),"S","")),"")</f>
        <v>P</v>
      </c>
      <c r="Q17" s="30" t="str">
        <f>IFERROR(IF(VLOOKUP(Q$10,'Quadro Geral'!$D$10:$H$58,3,FALSE)='Matriz Objetivos x Projetos'!$B17,"P",IF(OR(VLOOKUP('Matriz Objetivos x Projetos'!Q$10,'Quadro Geral'!$D$10:$H$58,4,FALSE)='Matriz Objetivos x Projetos'!$B17,VLOOKUP('Matriz Objetivos x Projetos'!Q$10,'Quadro Geral'!$D$10:$H$40,5,FALSE)='Matriz Objetivos x Projetos'!$B17),"S","")),"")</f>
        <v/>
      </c>
      <c r="R17" s="30" t="str">
        <f>IFERROR(IF(VLOOKUP(R$10,'Quadro Geral'!$D$10:$H$58,3,FALSE)='Matriz Objetivos x Projetos'!$B17,"P",IF(OR(VLOOKUP('Matriz Objetivos x Projetos'!R$10,'Quadro Geral'!$D$10:$H$58,4,FALSE)='Matriz Objetivos x Projetos'!$B17,VLOOKUP('Matriz Objetivos x Projetos'!R$10,'Quadro Geral'!$D$10:$H$40,5,FALSE)='Matriz Objetivos x Projetos'!$B17),"S","")),"")</f>
        <v/>
      </c>
      <c r="S17" s="30" t="str">
        <f>IFERROR(IF(VLOOKUP(S$10,'Quadro Geral'!$D$10:$H$58,3,FALSE)='Matriz Objetivos x Projetos'!$B17,"P",IF(OR(VLOOKUP('Matriz Objetivos x Projetos'!S$10,'Quadro Geral'!$D$10:$H$58,4,FALSE)='Matriz Objetivos x Projetos'!$B17,VLOOKUP('Matriz Objetivos x Projetos'!S$10,'Quadro Geral'!$D$10:$H$40,5,FALSE)='Matriz Objetivos x Projetos'!$B17),"S","")),"")</f>
        <v/>
      </c>
      <c r="T17" s="30" t="str">
        <f>IFERROR(IF(VLOOKUP(T$10,'Quadro Geral'!$D$10:$H$58,3,FALSE)='Matriz Objetivos x Projetos'!$B17,"P",IF(OR(VLOOKUP('Matriz Objetivos x Projetos'!T$10,'Quadro Geral'!$D$10:$H$58,4,FALSE)='Matriz Objetivos x Projetos'!$B17,VLOOKUP('Matriz Objetivos x Projetos'!T$10,'Quadro Geral'!$D$10:$H$40,5,FALSE)='Matriz Objetivos x Projetos'!$B17),"S","")),"")</f>
        <v/>
      </c>
      <c r="U17" s="30" t="str">
        <f>IFERROR(IF(VLOOKUP(U$10,'Quadro Geral'!$D$10:$H$58,3,FALSE)='Matriz Objetivos x Projetos'!$B17,"P",IF(OR(VLOOKUP('Matriz Objetivos x Projetos'!U$10,'Quadro Geral'!$D$10:$H$58,4,FALSE)='Matriz Objetivos x Projetos'!$B17,VLOOKUP('Matriz Objetivos x Projetos'!U$10,'Quadro Geral'!$D$10:$H$40,5,FALSE)='Matriz Objetivos x Projetos'!$B17),"S","")),"")</f>
        <v/>
      </c>
      <c r="V17" s="30" t="str">
        <f>IFERROR(IF(VLOOKUP(V$10,'Quadro Geral'!$D$10:$H$58,3,FALSE)='Matriz Objetivos x Projetos'!$B17,"P",IF(OR(VLOOKUP('Matriz Objetivos x Projetos'!V$10,'Quadro Geral'!$D$10:$H$58,4,FALSE)='Matriz Objetivos x Projetos'!$B17,VLOOKUP('Matriz Objetivos x Projetos'!V$10,'Quadro Geral'!$D$10:$H$40,5,FALSE)='Matriz Objetivos x Projetos'!$B17),"S","")),"")</f>
        <v/>
      </c>
      <c r="W17" s="30" t="str">
        <f>IFERROR(IF(VLOOKUP(W$10,'Quadro Geral'!$D$10:$H$58,3,FALSE)='Matriz Objetivos x Projetos'!$B17,"P",IF(OR(VLOOKUP('Matriz Objetivos x Projetos'!W$10,'Quadro Geral'!$D$10:$H$58,4,FALSE)='Matriz Objetivos x Projetos'!$B17,VLOOKUP('Matriz Objetivos x Projetos'!W$10,'Quadro Geral'!$D$10:$H$40,5,FALSE)='Matriz Objetivos x Projetos'!$B17),"S","")),"")</f>
        <v/>
      </c>
      <c r="X17" s="30" t="str">
        <f>IFERROR(IF(VLOOKUP(X$10,'Quadro Geral'!$D$10:$H$58,3,FALSE)='Matriz Objetivos x Projetos'!$B17,"P",IF(OR(VLOOKUP('Matriz Objetivos x Projetos'!X$10,'Quadro Geral'!$D$10:$H$58,4,FALSE)='Matriz Objetivos x Projetos'!$B17,VLOOKUP('Matriz Objetivos x Projetos'!X$10,'Quadro Geral'!$D$10:$H$40,5,FALSE)='Matriz Objetivos x Projetos'!$B17),"S","")),"")</f>
        <v/>
      </c>
      <c r="Y17" s="27">
        <f t="shared" si="0"/>
        <v>0</v>
      </c>
      <c r="Z17" s="25" t="str">
        <f t="shared" si="1"/>
        <v>Processos Internos</v>
      </c>
    </row>
    <row r="18" spans="1:26" ht="45" customHeight="1" x14ac:dyDescent="0.2">
      <c r="A18" s="336"/>
      <c r="B18" s="197" t="s">
        <v>131</v>
      </c>
      <c r="C18" s="30" t="str">
        <f>IFERROR(IF(VLOOKUP(C$10,'Quadro Geral'!$D$10:$H$58,3,FALSE)='Matriz Objetivos x Projetos'!$B18,"P",IF(OR(VLOOKUP('Matriz Objetivos x Projetos'!C$10,'Quadro Geral'!$D$10:$H$58,4,FALSE)='Matriz Objetivos x Projetos'!$B18,VLOOKUP('Matriz Objetivos x Projetos'!C$10,'Quadro Geral'!$D$10:$H$40,5,FALSE)='Matriz Objetivos x Projetos'!$B18),"S","")),"")</f>
        <v/>
      </c>
      <c r="D18" s="30" t="str">
        <f>IFERROR(IF(VLOOKUP(D$10,'Quadro Geral'!$D$10:$H$58,3,FALSE)='Matriz Objetivos x Projetos'!$B18,"P",IF(OR(VLOOKUP('Matriz Objetivos x Projetos'!D$10,'Quadro Geral'!$D$10:$H$58,4,FALSE)='Matriz Objetivos x Projetos'!$B18,VLOOKUP('Matriz Objetivos x Projetos'!D$10,'Quadro Geral'!$D$10:$H$40,5,FALSE)='Matriz Objetivos x Projetos'!$B18),"S","")),"")</f>
        <v/>
      </c>
      <c r="E18" s="30" t="str">
        <f>IFERROR(IF(VLOOKUP(E$10,'Quadro Geral'!$D$10:$H$58,3,FALSE)='Matriz Objetivos x Projetos'!$B18,"P",IF(OR(VLOOKUP('Matriz Objetivos x Projetos'!E$10,'Quadro Geral'!$D$10:$H$58,4,FALSE)='Matriz Objetivos x Projetos'!$B18,VLOOKUP('Matriz Objetivos x Projetos'!E$10,'Quadro Geral'!$D$10:$H$40,5,FALSE)='Matriz Objetivos x Projetos'!$B18),"S","")),"")</f>
        <v/>
      </c>
      <c r="F18" s="30" t="str">
        <f>IFERROR(IF(VLOOKUP(F$10,'Quadro Geral'!$D$10:$H$58,3,FALSE)='Matriz Objetivos x Projetos'!$B18,"P",IF(OR(VLOOKUP('Matriz Objetivos x Projetos'!F$10,'Quadro Geral'!$D$10:$H$58,4,FALSE)='Matriz Objetivos x Projetos'!$B18,VLOOKUP('Matriz Objetivos x Projetos'!F$10,'Quadro Geral'!$D$10:$H$40,5,FALSE)='Matriz Objetivos x Projetos'!$B18),"S","")),"")</f>
        <v/>
      </c>
      <c r="G18" s="30" t="str">
        <f>IFERROR(IF(VLOOKUP(G$10,'Quadro Geral'!$D$10:$H$58,3,FALSE)='Matriz Objetivos x Projetos'!$B18,"P",IF(OR(VLOOKUP('Matriz Objetivos x Projetos'!G$10,'Quadro Geral'!$D$10:$H$58,4,FALSE)='Matriz Objetivos x Projetos'!$B18,VLOOKUP('Matriz Objetivos x Projetos'!G$10,'Quadro Geral'!$D$10:$H$40,5,FALSE)='Matriz Objetivos x Projetos'!$B18),"S","")),"")</f>
        <v/>
      </c>
      <c r="H18" s="30" t="str">
        <f>IFERROR(IF(VLOOKUP(H$10,'Quadro Geral'!$D$10:$H$58,3,FALSE)='Matriz Objetivos x Projetos'!$B18,"P",IF(OR(VLOOKUP('Matriz Objetivos x Projetos'!H$10,'Quadro Geral'!$D$10:$H$58,4,FALSE)='Matriz Objetivos x Projetos'!$B18,VLOOKUP('Matriz Objetivos x Projetos'!H$10,'Quadro Geral'!$D$10:$H$40,5,FALSE)='Matriz Objetivos x Projetos'!$B18),"S","")),"")</f>
        <v/>
      </c>
      <c r="I18" s="30" t="str">
        <f>IFERROR(IF(VLOOKUP(I$10,'Quadro Geral'!$D$10:$H$58,3,FALSE)='Matriz Objetivos x Projetos'!$B18,"P",IF(OR(VLOOKUP('Matriz Objetivos x Projetos'!I$10,'Quadro Geral'!$D$10:$H$58,4,FALSE)='Matriz Objetivos x Projetos'!$B18,VLOOKUP('Matriz Objetivos x Projetos'!I$10,'Quadro Geral'!$D$10:$H$40,5,FALSE)='Matriz Objetivos x Projetos'!$B18),"S","")),"")</f>
        <v/>
      </c>
      <c r="J18" s="30" t="str">
        <f>IFERROR(IF(VLOOKUP(J$10,'Quadro Geral'!$D$10:$H$58,3,FALSE)='Matriz Objetivos x Projetos'!$B18,"P",IF(OR(VLOOKUP('Matriz Objetivos x Projetos'!J$10,'Quadro Geral'!$D$10:$H$58,4,FALSE)='Matriz Objetivos x Projetos'!$B18,VLOOKUP('Matriz Objetivos x Projetos'!J$10,'Quadro Geral'!$D$10:$H$40,5,FALSE)='Matriz Objetivos x Projetos'!$B18),"S","")),"")</f>
        <v/>
      </c>
      <c r="K18" s="30" t="str">
        <f>IFERROR(IF(VLOOKUP(K$10,'Quadro Geral'!$D$10:$H$58,3,FALSE)='Matriz Objetivos x Projetos'!$B18,"P",IF(OR(VLOOKUP('Matriz Objetivos x Projetos'!K$10,'Quadro Geral'!$D$10:$H$58,4,FALSE)='Matriz Objetivos x Projetos'!$B18,VLOOKUP('Matriz Objetivos x Projetos'!K$10,'Quadro Geral'!$D$10:$H$40,5,FALSE)='Matriz Objetivos x Projetos'!$B18),"S","")),"")</f>
        <v/>
      </c>
      <c r="L18" s="30" t="str">
        <f>IFERROR(IF(VLOOKUP(L$10,'Quadro Geral'!$D$10:$H$58,3,FALSE)='Matriz Objetivos x Projetos'!$B18,"P",IF(OR(VLOOKUP('Matriz Objetivos x Projetos'!L$10,'Quadro Geral'!$D$10:$H$58,4,FALSE)='Matriz Objetivos x Projetos'!$B18,VLOOKUP('Matriz Objetivos x Projetos'!L$10,'Quadro Geral'!$D$10:$H$40,5,FALSE)='Matriz Objetivos x Projetos'!$B18),"S","")),"")</f>
        <v/>
      </c>
      <c r="M18" s="30" t="str">
        <f>IFERROR(IF(VLOOKUP(M$10,'Quadro Geral'!$D$10:$H$58,3,FALSE)='Matriz Objetivos x Projetos'!$B18,"P",IF(OR(VLOOKUP('Matriz Objetivos x Projetos'!M$10,'Quadro Geral'!$D$10:$H$58,4,FALSE)='Matriz Objetivos x Projetos'!$B18,VLOOKUP('Matriz Objetivos x Projetos'!M$10,'Quadro Geral'!$D$10:$H$40,5,FALSE)='Matriz Objetivos x Projetos'!$B18),"S","")),"")</f>
        <v/>
      </c>
      <c r="N18" s="30" t="str">
        <f>IFERROR(IF(VLOOKUP(N$10,'Quadro Geral'!$D$10:$H$58,3,FALSE)='Matriz Objetivos x Projetos'!$B18,"P",IF(OR(VLOOKUP('Matriz Objetivos x Projetos'!N$10,'Quadro Geral'!$D$10:$H$58,4,FALSE)='Matriz Objetivos x Projetos'!$B18,VLOOKUP('Matriz Objetivos x Projetos'!N$10,'Quadro Geral'!$D$10:$H$40,5,FALSE)='Matriz Objetivos x Projetos'!$B18),"S","")),"")</f>
        <v/>
      </c>
      <c r="O18" s="30" t="str">
        <f>IFERROR(IF(VLOOKUP(O$10,'Quadro Geral'!$D$10:$H$58,3,FALSE)='Matriz Objetivos x Projetos'!$B18,"P",IF(OR(VLOOKUP('Matriz Objetivos x Projetos'!O$10,'Quadro Geral'!$D$10:$H$58,4,FALSE)='Matriz Objetivos x Projetos'!$B18,VLOOKUP('Matriz Objetivos x Projetos'!O$10,'Quadro Geral'!$D$10:$H$40,5,FALSE)='Matriz Objetivos x Projetos'!$B18),"S","")),"")</f>
        <v/>
      </c>
      <c r="P18" s="30" t="str">
        <f>IFERROR(IF(VLOOKUP(P$10,'Quadro Geral'!$D$10:$H$58,3,FALSE)='Matriz Objetivos x Projetos'!$B18,"P",IF(OR(VLOOKUP('Matriz Objetivos x Projetos'!P$10,'Quadro Geral'!$D$10:$H$58,4,FALSE)='Matriz Objetivos x Projetos'!$B18,VLOOKUP('Matriz Objetivos x Projetos'!P$10,'Quadro Geral'!$D$10:$H$40,5,FALSE)='Matriz Objetivos x Projetos'!$B18),"S","")),"")</f>
        <v/>
      </c>
      <c r="Q18" s="30" t="str">
        <f>IFERROR(IF(VLOOKUP(Q$10,'Quadro Geral'!$D$10:$H$58,3,FALSE)='Matriz Objetivos x Projetos'!$B18,"P",IF(OR(VLOOKUP('Matriz Objetivos x Projetos'!Q$10,'Quadro Geral'!$D$10:$H$58,4,FALSE)='Matriz Objetivos x Projetos'!$B18,VLOOKUP('Matriz Objetivos x Projetos'!Q$10,'Quadro Geral'!$D$10:$H$40,5,FALSE)='Matriz Objetivos x Projetos'!$B18),"S","")),"")</f>
        <v/>
      </c>
      <c r="R18" s="30" t="str">
        <f>IFERROR(IF(VLOOKUP(R$10,'Quadro Geral'!$D$10:$H$58,3,FALSE)='Matriz Objetivos x Projetos'!$B18,"P",IF(OR(VLOOKUP('Matriz Objetivos x Projetos'!R$10,'Quadro Geral'!$D$10:$H$58,4,FALSE)='Matriz Objetivos x Projetos'!$B18,VLOOKUP('Matriz Objetivos x Projetos'!R$10,'Quadro Geral'!$D$10:$H$40,5,FALSE)='Matriz Objetivos x Projetos'!$B18),"S","")),"")</f>
        <v/>
      </c>
      <c r="S18" s="30" t="str">
        <f>IFERROR(IF(VLOOKUP(S$10,'Quadro Geral'!$D$10:$H$58,3,FALSE)='Matriz Objetivos x Projetos'!$B18,"P",IF(OR(VLOOKUP('Matriz Objetivos x Projetos'!S$10,'Quadro Geral'!$D$10:$H$58,4,FALSE)='Matriz Objetivos x Projetos'!$B18,VLOOKUP('Matriz Objetivos x Projetos'!S$10,'Quadro Geral'!$D$10:$H$40,5,FALSE)='Matriz Objetivos x Projetos'!$B18),"S","")),"")</f>
        <v/>
      </c>
      <c r="T18" s="30" t="str">
        <f>IFERROR(IF(VLOOKUP(T$10,'Quadro Geral'!$D$10:$H$58,3,FALSE)='Matriz Objetivos x Projetos'!$B18,"P",IF(OR(VLOOKUP('Matriz Objetivos x Projetos'!T$10,'Quadro Geral'!$D$10:$H$58,4,FALSE)='Matriz Objetivos x Projetos'!$B18,VLOOKUP('Matriz Objetivos x Projetos'!T$10,'Quadro Geral'!$D$10:$H$40,5,FALSE)='Matriz Objetivos x Projetos'!$B18),"S","")),"")</f>
        <v/>
      </c>
      <c r="U18" s="30" t="str">
        <f>IFERROR(IF(VLOOKUP(U$10,'Quadro Geral'!$D$10:$H$58,3,FALSE)='Matriz Objetivos x Projetos'!$B18,"P",IF(OR(VLOOKUP('Matriz Objetivos x Projetos'!U$10,'Quadro Geral'!$D$10:$H$58,4,FALSE)='Matriz Objetivos x Projetos'!$B18,VLOOKUP('Matriz Objetivos x Projetos'!U$10,'Quadro Geral'!$D$10:$H$40,5,FALSE)='Matriz Objetivos x Projetos'!$B18),"S","")),"")</f>
        <v/>
      </c>
      <c r="V18" s="30" t="str">
        <f>IFERROR(IF(VLOOKUP(V$10,'Quadro Geral'!$D$10:$H$58,3,FALSE)='Matriz Objetivos x Projetos'!$B18,"P",IF(OR(VLOOKUP('Matriz Objetivos x Projetos'!V$10,'Quadro Geral'!$D$10:$H$58,4,FALSE)='Matriz Objetivos x Projetos'!$B18,VLOOKUP('Matriz Objetivos x Projetos'!V$10,'Quadro Geral'!$D$10:$H$40,5,FALSE)='Matriz Objetivos x Projetos'!$B18),"S","")),"")</f>
        <v/>
      </c>
      <c r="W18" s="30" t="str">
        <f>IFERROR(IF(VLOOKUP(W$10,'Quadro Geral'!$D$10:$H$58,3,FALSE)='Matriz Objetivos x Projetos'!$B18,"P",IF(OR(VLOOKUP('Matriz Objetivos x Projetos'!W$10,'Quadro Geral'!$D$10:$H$58,4,FALSE)='Matriz Objetivos x Projetos'!$B18,VLOOKUP('Matriz Objetivos x Projetos'!W$10,'Quadro Geral'!$D$10:$H$40,5,FALSE)='Matriz Objetivos x Projetos'!$B18),"S","")),"")</f>
        <v/>
      </c>
      <c r="X18" s="30" t="str">
        <f>IFERROR(IF(VLOOKUP(X$10,'Quadro Geral'!$D$10:$H$58,3,FALSE)='Matriz Objetivos x Projetos'!$B18,"P",IF(OR(VLOOKUP('Matriz Objetivos x Projetos'!X$10,'Quadro Geral'!$D$10:$H$58,4,FALSE)='Matriz Objetivos x Projetos'!$B18,VLOOKUP('Matriz Objetivos x Projetos'!X$10,'Quadro Geral'!$D$10:$H$40,5,FALSE)='Matriz Objetivos x Projetos'!$B18),"S","")),"")</f>
        <v/>
      </c>
      <c r="Y18" s="27">
        <f t="shared" si="0"/>
        <v>0</v>
      </c>
      <c r="Z18" s="25" t="str">
        <f t="shared" si="1"/>
        <v>Processos Internos</v>
      </c>
    </row>
    <row r="19" spans="1:26" ht="45" customHeight="1" x14ac:dyDescent="0.2">
      <c r="A19" s="336"/>
      <c r="B19" s="197" t="s">
        <v>132</v>
      </c>
      <c r="C19" s="30" t="str">
        <f>IFERROR(IF(VLOOKUP(C$10,'Quadro Geral'!$D$10:$H$58,3,FALSE)='Matriz Objetivos x Projetos'!$B19,"P",IF(OR(VLOOKUP('Matriz Objetivos x Projetos'!C$10,'Quadro Geral'!$D$10:$H$58,4,FALSE)='Matriz Objetivos x Projetos'!$B19,VLOOKUP('Matriz Objetivos x Projetos'!C$10,'Quadro Geral'!$D$10:$H$40,5,FALSE)='Matriz Objetivos x Projetos'!$B19),"S","")),"")</f>
        <v/>
      </c>
      <c r="D19" s="30" t="str">
        <f>IFERROR(IF(VLOOKUP(D$10,'Quadro Geral'!$D$10:$H$58,3,FALSE)='Matriz Objetivos x Projetos'!$B19,"P",IF(OR(VLOOKUP('Matriz Objetivos x Projetos'!D$10,'Quadro Geral'!$D$10:$H$58,4,FALSE)='Matriz Objetivos x Projetos'!$B19,VLOOKUP('Matriz Objetivos x Projetos'!D$10,'Quadro Geral'!$D$10:$H$40,5,FALSE)='Matriz Objetivos x Projetos'!$B19),"S","")),"")</f>
        <v/>
      </c>
      <c r="E19" s="30" t="str">
        <f>IFERROR(IF(VLOOKUP(E$10,'Quadro Geral'!$D$10:$H$58,3,FALSE)='Matriz Objetivos x Projetos'!$B19,"P",IF(OR(VLOOKUP('Matriz Objetivos x Projetos'!E$10,'Quadro Geral'!$D$10:$H$58,4,FALSE)='Matriz Objetivos x Projetos'!$B19,VLOOKUP('Matriz Objetivos x Projetos'!E$10,'Quadro Geral'!$D$10:$H$40,5,FALSE)='Matriz Objetivos x Projetos'!$B19),"S","")),"")</f>
        <v/>
      </c>
      <c r="F19" s="30" t="str">
        <f>IFERROR(IF(VLOOKUP(F$10,'Quadro Geral'!$D$10:$H$58,3,FALSE)='Matriz Objetivos x Projetos'!$B19,"P",IF(OR(VLOOKUP('Matriz Objetivos x Projetos'!F$10,'Quadro Geral'!$D$10:$H$58,4,FALSE)='Matriz Objetivos x Projetos'!$B19,VLOOKUP('Matriz Objetivos x Projetos'!F$10,'Quadro Geral'!$D$10:$H$40,5,FALSE)='Matriz Objetivos x Projetos'!$B19),"S","")),"")</f>
        <v/>
      </c>
      <c r="G19" s="30" t="str">
        <f>IFERROR(IF(VLOOKUP(G$10,'Quadro Geral'!$D$10:$H$58,3,FALSE)='Matriz Objetivos x Projetos'!$B19,"P",IF(OR(VLOOKUP('Matriz Objetivos x Projetos'!G$10,'Quadro Geral'!$D$10:$H$58,4,FALSE)='Matriz Objetivos x Projetos'!$B19,VLOOKUP('Matriz Objetivos x Projetos'!G$10,'Quadro Geral'!$D$10:$H$40,5,FALSE)='Matriz Objetivos x Projetos'!$B19),"S","")),"")</f>
        <v/>
      </c>
      <c r="H19" s="30" t="str">
        <f>IFERROR(IF(VLOOKUP(H$10,'Quadro Geral'!$D$10:$H$58,3,FALSE)='Matriz Objetivos x Projetos'!$B19,"P",IF(OR(VLOOKUP('Matriz Objetivos x Projetos'!H$10,'Quadro Geral'!$D$10:$H$58,4,FALSE)='Matriz Objetivos x Projetos'!$B19,VLOOKUP('Matriz Objetivos x Projetos'!H$10,'Quadro Geral'!$D$10:$H$40,5,FALSE)='Matriz Objetivos x Projetos'!$B19),"S","")),"")</f>
        <v/>
      </c>
      <c r="I19" s="30" t="str">
        <f>IFERROR(IF(VLOOKUP(I$10,'Quadro Geral'!$D$10:$H$58,3,FALSE)='Matriz Objetivos x Projetos'!$B19,"P",IF(OR(VLOOKUP('Matriz Objetivos x Projetos'!I$10,'Quadro Geral'!$D$10:$H$58,4,FALSE)='Matriz Objetivos x Projetos'!$B19,VLOOKUP('Matriz Objetivos x Projetos'!I$10,'Quadro Geral'!$D$10:$H$40,5,FALSE)='Matriz Objetivos x Projetos'!$B19),"S","")),"")</f>
        <v/>
      </c>
      <c r="J19" s="30" t="str">
        <f>IFERROR(IF(VLOOKUP(J$10,'Quadro Geral'!$D$10:$H$58,3,FALSE)='Matriz Objetivos x Projetos'!$B19,"P",IF(OR(VLOOKUP('Matriz Objetivos x Projetos'!J$10,'Quadro Geral'!$D$10:$H$58,4,FALSE)='Matriz Objetivos x Projetos'!$B19,VLOOKUP('Matriz Objetivos x Projetos'!J$10,'Quadro Geral'!$D$10:$H$40,5,FALSE)='Matriz Objetivos x Projetos'!$B19),"S","")),"")</f>
        <v/>
      </c>
      <c r="K19" s="30" t="str">
        <f>IFERROR(IF(VLOOKUP(K$10,'Quadro Geral'!$D$10:$H$58,3,FALSE)='Matriz Objetivos x Projetos'!$B19,"P",IF(OR(VLOOKUP('Matriz Objetivos x Projetos'!K$10,'Quadro Geral'!$D$10:$H$58,4,FALSE)='Matriz Objetivos x Projetos'!$B19,VLOOKUP('Matriz Objetivos x Projetos'!K$10,'Quadro Geral'!$D$10:$H$40,5,FALSE)='Matriz Objetivos x Projetos'!$B19),"S","")),"")</f>
        <v>P</v>
      </c>
      <c r="L19" s="30" t="str">
        <f>IFERROR(IF(VLOOKUP(L$10,'Quadro Geral'!$D$10:$H$58,3,FALSE)='Matriz Objetivos x Projetos'!$B19,"P",IF(OR(VLOOKUP('Matriz Objetivos x Projetos'!L$10,'Quadro Geral'!$D$10:$H$58,4,FALSE)='Matriz Objetivos x Projetos'!$B19,VLOOKUP('Matriz Objetivos x Projetos'!L$10,'Quadro Geral'!$D$10:$H$40,5,FALSE)='Matriz Objetivos x Projetos'!$B19),"S","")),"")</f>
        <v/>
      </c>
      <c r="M19" s="30" t="str">
        <f>IFERROR(IF(VLOOKUP(M$10,'Quadro Geral'!$D$10:$H$58,3,FALSE)='Matriz Objetivos x Projetos'!$B19,"P",IF(OR(VLOOKUP('Matriz Objetivos x Projetos'!M$10,'Quadro Geral'!$D$10:$H$58,4,FALSE)='Matriz Objetivos x Projetos'!$B19,VLOOKUP('Matriz Objetivos x Projetos'!M$10,'Quadro Geral'!$D$10:$H$40,5,FALSE)='Matriz Objetivos x Projetos'!$B19),"S","")),"")</f>
        <v/>
      </c>
      <c r="N19" s="30" t="str">
        <f>IFERROR(IF(VLOOKUP(N$10,'Quadro Geral'!$D$10:$H$58,3,FALSE)='Matriz Objetivos x Projetos'!$B19,"P",IF(OR(VLOOKUP('Matriz Objetivos x Projetos'!N$10,'Quadro Geral'!$D$10:$H$58,4,FALSE)='Matriz Objetivos x Projetos'!$B19,VLOOKUP('Matriz Objetivos x Projetos'!N$10,'Quadro Geral'!$D$10:$H$40,5,FALSE)='Matriz Objetivos x Projetos'!$B19),"S","")),"")</f>
        <v/>
      </c>
      <c r="O19" s="30" t="str">
        <f>IFERROR(IF(VLOOKUP(O$10,'Quadro Geral'!$D$10:$H$58,3,FALSE)='Matriz Objetivos x Projetos'!$B19,"P",IF(OR(VLOOKUP('Matriz Objetivos x Projetos'!O$10,'Quadro Geral'!$D$10:$H$58,4,FALSE)='Matriz Objetivos x Projetos'!$B19,VLOOKUP('Matriz Objetivos x Projetos'!O$10,'Quadro Geral'!$D$10:$H$40,5,FALSE)='Matriz Objetivos x Projetos'!$B19),"S","")),"")</f>
        <v/>
      </c>
      <c r="P19" s="30" t="str">
        <f>IFERROR(IF(VLOOKUP(P$10,'Quadro Geral'!$D$10:$H$58,3,FALSE)='Matriz Objetivos x Projetos'!$B19,"P",IF(OR(VLOOKUP('Matriz Objetivos x Projetos'!P$10,'Quadro Geral'!$D$10:$H$58,4,FALSE)='Matriz Objetivos x Projetos'!$B19,VLOOKUP('Matriz Objetivos x Projetos'!P$10,'Quadro Geral'!$D$10:$H$40,5,FALSE)='Matriz Objetivos x Projetos'!$B19),"S","")),"")</f>
        <v/>
      </c>
      <c r="Q19" s="30" t="str">
        <f>IFERROR(IF(VLOOKUP(Q$10,'Quadro Geral'!$D$10:$H$58,3,FALSE)='Matriz Objetivos x Projetos'!$B19,"P",IF(OR(VLOOKUP('Matriz Objetivos x Projetos'!Q$10,'Quadro Geral'!$D$10:$H$58,4,FALSE)='Matriz Objetivos x Projetos'!$B19,VLOOKUP('Matriz Objetivos x Projetos'!Q$10,'Quadro Geral'!$D$10:$H$40,5,FALSE)='Matriz Objetivos x Projetos'!$B19),"S","")),"")</f>
        <v>P</v>
      </c>
      <c r="R19" s="30" t="str">
        <f>IFERROR(IF(VLOOKUP(R$10,'Quadro Geral'!$D$10:$H$58,3,FALSE)='Matriz Objetivos x Projetos'!$B19,"P",IF(OR(VLOOKUP('Matriz Objetivos x Projetos'!R$10,'Quadro Geral'!$D$10:$H$58,4,FALSE)='Matriz Objetivos x Projetos'!$B19,VLOOKUP('Matriz Objetivos x Projetos'!R$10,'Quadro Geral'!$D$10:$H$40,5,FALSE)='Matriz Objetivos x Projetos'!$B19),"S","")),"")</f>
        <v/>
      </c>
      <c r="S19" s="30" t="str">
        <f>IFERROR(IF(VLOOKUP(S$10,'Quadro Geral'!$D$10:$H$58,3,FALSE)='Matriz Objetivos x Projetos'!$B19,"P",IF(OR(VLOOKUP('Matriz Objetivos x Projetos'!S$10,'Quadro Geral'!$D$10:$H$58,4,FALSE)='Matriz Objetivos x Projetos'!$B19,VLOOKUP('Matriz Objetivos x Projetos'!S$10,'Quadro Geral'!$D$10:$H$40,5,FALSE)='Matriz Objetivos x Projetos'!$B19),"S","")),"")</f>
        <v/>
      </c>
      <c r="T19" s="30" t="str">
        <f>IFERROR(IF(VLOOKUP(T$10,'Quadro Geral'!$D$10:$H$58,3,FALSE)='Matriz Objetivos x Projetos'!$B19,"P",IF(OR(VLOOKUP('Matriz Objetivos x Projetos'!T$10,'Quadro Geral'!$D$10:$H$58,4,FALSE)='Matriz Objetivos x Projetos'!$B19,VLOOKUP('Matriz Objetivos x Projetos'!T$10,'Quadro Geral'!$D$10:$H$40,5,FALSE)='Matriz Objetivos x Projetos'!$B19),"S","")),"")</f>
        <v/>
      </c>
      <c r="U19" s="30" t="str">
        <f>IFERROR(IF(VLOOKUP(U$10,'Quadro Geral'!$D$10:$H$58,3,FALSE)='Matriz Objetivos x Projetos'!$B19,"P",IF(OR(VLOOKUP('Matriz Objetivos x Projetos'!U$10,'Quadro Geral'!$D$10:$H$58,4,FALSE)='Matriz Objetivos x Projetos'!$B19,VLOOKUP('Matriz Objetivos x Projetos'!U$10,'Quadro Geral'!$D$10:$H$40,5,FALSE)='Matriz Objetivos x Projetos'!$B19),"S","")),"")</f>
        <v/>
      </c>
      <c r="V19" s="30" t="str">
        <f>IFERROR(IF(VLOOKUP(V$10,'Quadro Geral'!$D$10:$H$58,3,FALSE)='Matriz Objetivos x Projetos'!$B19,"P",IF(OR(VLOOKUP('Matriz Objetivos x Projetos'!V$10,'Quadro Geral'!$D$10:$H$58,4,FALSE)='Matriz Objetivos x Projetos'!$B19,VLOOKUP('Matriz Objetivos x Projetos'!V$10,'Quadro Geral'!$D$10:$H$40,5,FALSE)='Matriz Objetivos x Projetos'!$B19),"S","")),"")</f>
        <v/>
      </c>
      <c r="W19" s="30" t="str">
        <f>IFERROR(IF(VLOOKUP(W$10,'Quadro Geral'!$D$10:$H$58,3,FALSE)='Matriz Objetivos x Projetos'!$B19,"P",IF(OR(VLOOKUP('Matriz Objetivos x Projetos'!W$10,'Quadro Geral'!$D$10:$H$58,4,FALSE)='Matriz Objetivos x Projetos'!$B19,VLOOKUP('Matriz Objetivos x Projetos'!W$10,'Quadro Geral'!$D$10:$H$40,5,FALSE)='Matriz Objetivos x Projetos'!$B19),"S","")),"")</f>
        <v/>
      </c>
      <c r="X19" s="30" t="str">
        <f>IFERROR(IF(VLOOKUP(X$10,'Quadro Geral'!$D$10:$H$58,3,FALSE)='Matriz Objetivos x Projetos'!$B19,"P",IF(OR(VLOOKUP('Matriz Objetivos x Projetos'!X$10,'Quadro Geral'!$D$10:$H$58,4,FALSE)='Matriz Objetivos x Projetos'!$B19,VLOOKUP('Matriz Objetivos x Projetos'!X$10,'Quadro Geral'!$D$10:$H$40,5,FALSE)='Matriz Objetivos x Projetos'!$B19),"S","")),"")</f>
        <v/>
      </c>
      <c r="Y19" s="27">
        <f t="shared" si="0"/>
        <v>0</v>
      </c>
      <c r="Z19" s="25" t="str">
        <f t="shared" si="1"/>
        <v>Processos Internos</v>
      </c>
    </row>
    <row r="20" spans="1:26" ht="45" customHeight="1" x14ac:dyDescent="0.2">
      <c r="A20" s="336"/>
      <c r="B20" s="197" t="s">
        <v>100</v>
      </c>
      <c r="C20" s="30" t="str">
        <f>IFERROR(IF(VLOOKUP(C$10,'Quadro Geral'!$D$10:$H$58,3,FALSE)='Matriz Objetivos x Projetos'!$B20,"P",IF(OR(VLOOKUP('Matriz Objetivos x Projetos'!C$10,'Quadro Geral'!$D$10:$H$58,4,FALSE)='Matriz Objetivos x Projetos'!$B20,VLOOKUP('Matriz Objetivos x Projetos'!C$10,'Quadro Geral'!$D$10:$H$40,5,FALSE)='Matriz Objetivos x Projetos'!$B20),"S","")),"")</f>
        <v/>
      </c>
      <c r="D20" s="30" t="str">
        <f>IFERROR(IF(VLOOKUP(D$10,'Quadro Geral'!$D$10:$H$58,3,FALSE)='Matriz Objetivos x Projetos'!$B20,"P",IF(OR(VLOOKUP('Matriz Objetivos x Projetos'!D$10,'Quadro Geral'!$D$10:$H$58,4,FALSE)='Matriz Objetivos x Projetos'!$B20,VLOOKUP('Matriz Objetivos x Projetos'!D$10,'Quadro Geral'!$D$10:$H$40,5,FALSE)='Matriz Objetivos x Projetos'!$B20),"S","")),"")</f>
        <v>P</v>
      </c>
      <c r="E20" s="30" t="str">
        <f>IFERROR(IF(VLOOKUP(E$10,'Quadro Geral'!$D$10:$H$58,3,FALSE)='Matriz Objetivos x Projetos'!$B20,"P",IF(OR(VLOOKUP('Matriz Objetivos x Projetos'!E$10,'Quadro Geral'!$D$10:$H$58,4,FALSE)='Matriz Objetivos x Projetos'!$B20,VLOOKUP('Matriz Objetivos x Projetos'!E$10,'Quadro Geral'!$D$10:$H$40,5,FALSE)='Matriz Objetivos x Projetos'!$B20),"S","")),"")</f>
        <v/>
      </c>
      <c r="F20" s="30" t="str">
        <f>IFERROR(IF(VLOOKUP(F$10,'Quadro Geral'!$D$10:$H$58,3,FALSE)='Matriz Objetivos x Projetos'!$B20,"P",IF(OR(VLOOKUP('Matriz Objetivos x Projetos'!F$10,'Quadro Geral'!$D$10:$H$58,4,FALSE)='Matriz Objetivos x Projetos'!$B20,VLOOKUP('Matriz Objetivos x Projetos'!F$10,'Quadro Geral'!$D$10:$H$40,5,FALSE)='Matriz Objetivos x Projetos'!$B20),"S","")),"")</f>
        <v>P</v>
      </c>
      <c r="G20" s="30" t="str">
        <f>IFERROR(IF(VLOOKUP(G$10,'Quadro Geral'!$D$10:$H$58,3,FALSE)='Matriz Objetivos x Projetos'!$B20,"P",IF(OR(VLOOKUP('Matriz Objetivos x Projetos'!G$10,'Quadro Geral'!$D$10:$H$58,4,FALSE)='Matriz Objetivos x Projetos'!$B20,VLOOKUP('Matriz Objetivos x Projetos'!G$10,'Quadro Geral'!$D$10:$H$40,5,FALSE)='Matriz Objetivos x Projetos'!$B20),"S","")),"")</f>
        <v/>
      </c>
      <c r="H20" s="30" t="str">
        <f>IFERROR(IF(VLOOKUP(H$10,'Quadro Geral'!$D$10:$H$58,3,FALSE)='Matriz Objetivos x Projetos'!$B20,"P",IF(OR(VLOOKUP('Matriz Objetivos x Projetos'!H$10,'Quadro Geral'!$D$10:$H$58,4,FALSE)='Matriz Objetivos x Projetos'!$B20,VLOOKUP('Matriz Objetivos x Projetos'!H$10,'Quadro Geral'!$D$10:$H$40,5,FALSE)='Matriz Objetivos x Projetos'!$B20),"S","")),"")</f>
        <v/>
      </c>
      <c r="I20" s="30" t="str">
        <f>IFERROR(IF(VLOOKUP(I$10,'Quadro Geral'!$D$10:$H$58,3,FALSE)='Matriz Objetivos x Projetos'!$B20,"P",IF(OR(VLOOKUP('Matriz Objetivos x Projetos'!I$10,'Quadro Geral'!$D$10:$H$58,4,FALSE)='Matriz Objetivos x Projetos'!$B20,VLOOKUP('Matriz Objetivos x Projetos'!I$10,'Quadro Geral'!$D$10:$H$40,5,FALSE)='Matriz Objetivos x Projetos'!$B20),"S","")),"")</f>
        <v/>
      </c>
      <c r="J20" s="30" t="str">
        <f>IFERROR(IF(VLOOKUP(J$10,'Quadro Geral'!$D$10:$H$58,3,FALSE)='Matriz Objetivos x Projetos'!$B20,"P",IF(OR(VLOOKUP('Matriz Objetivos x Projetos'!J$10,'Quadro Geral'!$D$10:$H$58,4,FALSE)='Matriz Objetivos x Projetos'!$B20,VLOOKUP('Matriz Objetivos x Projetos'!J$10,'Quadro Geral'!$D$10:$H$40,5,FALSE)='Matriz Objetivos x Projetos'!$B20),"S","")),"")</f>
        <v/>
      </c>
      <c r="K20" s="30" t="str">
        <f>IFERROR(IF(VLOOKUP(K$10,'Quadro Geral'!$D$10:$H$58,3,FALSE)='Matriz Objetivos x Projetos'!$B20,"P",IF(OR(VLOOKUP('Matriz Objetivos x Projetos'!K$10,'Quadro Geral'!$D$10:$H$58,4,FALSE)='Matriz Objetivos x Projetos'!$B20,VLOOKUP('Matriz Objetivos x Projetos'!K$10,'Quadro Geral'!$D$10:$H$40,5,FALSE)='Matriz Objetivos x Projetos'!$B20),"S","")),"")</f>
        <v/>
      </c>
      <c r="L20" s="30" t="str">
        <f>IFERROR(IF(VLOOKUP(L$10,'Quadro Geral'!$D$10:$H$58,3,FALSE)='Matriz Objetivos x Projetos'!$B20,"P",IF(OR(VLOOKUP('Matriz Objetivos x Projetos'!L$10,'Quadro Geral'!$D$10:$H$58,4,FALSE)='Matriz Objetivos x Projetos'!$B20,VLOOKUP('Matriz Objetivos x Projetos'!L$10,'Quadro Geral'!$D$10:$H$40,5,FALSE)='Matriz Objetivos x Projetos'!$B20),"S","")),"")</f>
        <v/>
      </c>
      <c r="M20" s="30" t="str">
        <f>IFERROR(IF(VLOOKUP(M$10,'Quadro Geral'!$D$10:$H$58,3,FALSE)='Matriz Objetivos x Projetos'!$B20,"P",IF(OR(VLOOKUP('Matriz Objetivos x Projetos'!M$10,'Quadro Geral'!$D$10:$H$58,4,FALSE)='Matriz Objetivos x Projetos'!$B20,VLOOKUP('Matriz Objetivos x Projetos'!M$10,'Quadro Geral'!$D$10:$H$40,5,FALSE)='Matriz Objetivos x Projetos'!$B20),"S","")),"")</f>
        <v/>
      </c>
      <c r="N20" s="30" t="str">
        <f>IFERROR(IF(VLOOKUP(N$10,'Quadro Geral'!$D$10:$H$58,3,FALSE)='Matriz Objetivos x Projetos'!$B20,"P",IF(OR(VLOOKUP('Matriz Objetivos x Projetos'!N$10,'Quadro Geral'!$D$10:$H$58,4,FALSE)='Matriz Objetivos x Projetos'!$B20,VLOOKUP('Matriz Objetivos x Projetos'!N$10,'Quadro Geral'!$D$10:$H$40,5,FALSE)='Matriz Objetivos x Projetos'!$B20),"S","")),"")</f>
        <v/>
      </c>
      <c r="O20" s="30" t="str">
        <f>IFERROR(IF(VLOOKUP(O$10,'Quadro Geral'!$D$10:$H$58,3,FALSE)='Matriz Objetivos x Projetos'!$B20,"P",IF(OR(VLOOKUP('Matriz Objetivos x Projetos'!O$10,'Quadro Geral'!$D$10:$H$58,4,FALSE)='Matriz Objetivos x Projetos'!$B20,VLOOKUP('Matriz Objetivos x Projetos'!O$10,'Quadro Geral'!$D$10:$H$40,5,FALSE)='Matriz Objetivos x Projetos'!$B20),"S","")),"")</f>
        <v/>
      </c>
      <c r="P20" s="30" t="str">
        <f>IFERROR(IF(VLOOKUP(P$10,'Quadro Geral'!$D$10:$H$58,3,FALSE)='Matriz Objetivos x Projetos'!$B20,"P",IF(OR(VLOOKUP('Matriz Objetivos x Projetos'!P$10,'Quadro Geral'!$D$10:$H$58,4,FALSE)='Matriz Objetivos x Projetos'!$B20,VLOOKUP('Matriz Objetivos x Projetos'!P$10,'Quadro Geral'!$D$10:$H$40,5,FALSE)='Matriz Objetivos x Projetos'!$B20),"S","")),"")</f>
        <v/>
      </c>
      <c r="Q20" s="30" t="str">
        <f>IFERROR(IF(VLOOKUP(Q$10,'Quadro Geral'!$D$10:$H$58,3,FALSE)='Matriz Objetivos x Projetos'!$B20,"P",IF(OR(VLOOKUP('Matriz Objetivos x Projetos'!Q$10,'Quadro Geral'!$D$10:$H$58,4,FALSE)='Matriz Objetivos x Projetos'!$B20,VLOOKUP('Matriz Objetivos x Projetos'!Q$10,'Quadro Geral'!$D$10:$H$40,5,FALSE)='Matriz Objetivos x Projetos'!$B20),"S","")),"")</f>
        <v/>
      </c>
      <c r="R20" s="30" t="str">
        <f>IFERROR(IF(VLOOKUP(R$10,'Quadro Geral'!$D$10:$H$58,3,FALSE)='Matriz Objetivos x Projetos'!$B20,"P",IF(OR(VLOOKUP('Matriz Objetivos x Projetos'!R$10,'Quadro Geral'!$D$10:$H$58,4,FALSE)='Matriz Objetivos x Projetos'!$B20,VLOOKUP('Matriz Objetivos x Projetos'!R$10,'Quadro Geral'!$D$10:$H$40,5,FALSE)='Matriz Objetivos x Projetos'!$B20),"S","")),"")</f>
        <v/>
      </c>
      <c r="S20" s="30" t="str">
        <f>IFERROR(IF(VLOOKUP(S$10,'Quadro Geral'!$D$10:$H$58,3,FALSE)='Matriz Objetivos x Projetos'!$B20,"P",IF(OR(VLOOKUP('Matriz Objetivos x Projetos'!S$10,'Quadro Geral'!$D$10:$H$58,4,FALSE)='Matriz Objetivos x Projetos'!$B20,VLOOKUP('Matriz Objetivos x Projetos'!S$10,'Quadro Geral'!$D$10:$H$40,5,FALSE)='Matriz Objetivos x Projetos'!$B20),"S","")),"")</f>
        <v/>
      </c>
      <c r="T20" s="30" t="str">
        <f>IFERROR(IF(VLOOKUP(T$10,'Quadro Geral'!$D$10:$H$58,3,FALSE)='Matriz Objetivos x Projetos'!$B20,"P",IF(OR(VLOOKUP('Matriz Objetivos x Projetos'!T$10,'Quadro Geral'!$D$10:$H$58,4,FALSE)='Matriz Objetivos x Projetos'!$B20,VLOOKUP('Matriz Objetivos x Projetos'!T$10,'Quadro Geral'!$D$10:$H$40,5,FALSE)='Matriz Objetivos x Projetos'!$B20),"S","")),"")</f>
        <v/>
      </c>
      <c r="U20" s="30" t="str">
        <f>IFERROR(IF(VLOOKUP(U$10,'Quadro Geral'!$D$10:$H$58,3,FALSE)='Matriz Objetivos x Projetos'!$B20,"P",IF(OR(VLOOKUP('Matriz Objetivos x Projetos'!U$10,'Quadro Geral'!$D$10:$H$58,4,FALSE)='Matriz Objetivos x Projetos'!$B20,VLOOKUP('Matriz Objetivos x Projetos'!U$10,'Quadro Geral'!$D$10:$H$40,5,FALSE)='Matriz Objetivos x Projetos'!$B20),"S","")),"")</f>
        <v/>
      </c>
      <c r="V20" s="30" t="str">
        <f>IFERROR(IF(VLOOKUP(V$10,'Quadro Geral'!$D$10:$H$58,3,FALSE)='Matriz Objetivos x Projetos'!$B20,"P",IF(OR(VLOOKUP('Matriz Objetivos x Projetos'!V$10,'Quadro Geral'!$D$10:$H$58,4,FALSE)='Matriz Objetivos x Projetos'!$B20,VLOOKUP('Matriz Objetivos x Projetos'!V$10,'Quadro Geral'!$D$10:$H$40,5,FALSE)='Matriz Objetivos x Projetos'!$B20),"S","")),"")</f>
        <v/>
      </c>
      <c r="W20" s="30" t="str">
        <f>IFERROR(IF(VLOOKUP(W$10,'Quadro Geral'!$D$10:$H$58,3,FALSE)='Matriz Objetivos x Projetos'!$B20,"P",IF(OR(VLOOKUP('Matriz Objetivos x Projetos'!W$10,'Quadro Geral'!$D$10:$H$58,4,FALSE)='Matriz Objetivos x Projetos'!$B20,VLOOKUP('Matriz Objetivos x Projetos'!W$10,'Quadro Geral'!$D$10:$H$40,5,FALSE)='Matriz Objetivos x Projetos'!$B20),"S","")),"")</f>
        <v/>
      </c>
      <c r="X20" s="30" t="str">
        <f>IFERROR(IF(VLOOKUP(X$10,'Quadro Geral'!$D$10:$H$58,3,FALSE)='Matriz Objetivos x Projetos'!$B20,"P",IF(OR(VLOOKUP('Matriz Objetivos x Projetos'!X$10,'Quadro Geral'!$D$10:$H$58,4,FALSE)='Matriz Objetivos x Projetos'!$B20,VLOOKUP('Matriz Objetivos x Projetos'!X$10,'Quadro Geral'!$D$10:$H$40,5,FALSE)='Matriz Objetivos x Projetos'!$B20),"S","")),"")</f>
        <v/>
      </c>
      <c r="Y20" s="27">
        <f t="shared" si="0"/>
        <v>0</v>
      </c>
      <c r="Z20" s="25" t="str">
        <f t="shared" si="1"/>
        <v>Processos Internos</v>
      </c>
    </row>
    <row r="21" spans="1:26" ht="45" customHeight="1" x14ac:dyDescent="0.2">
      <c r="A21" s="336"/>
      <c r="B21" s="197" t="s">
        <v>104</v>
      </c>
      <c r="C21" s="30" t="str">
        <f>IFERROR(IF(VLOOKUP(C$10,'Quadro Geral'!$D$10:$H$58,3,FALSE)='Matriz Objetivos x Projetos'!$B21,"P",IF(OR(VLOOKUP('Matriz Objetivos x Projetos'!C$10,'Quadro Geral'!$D$10:$H$58,4,FALSE)='Matriz Objetivos x Projetos'!$B21,VLOOKUP('Matriz Objetivos x Projetos'!C$10,'Quadro Geral'!$D$10:$H$40,5,FALSE)='Matriz Objetivos x Projetos'!$B21),"S","")),"")</f>
        <v/>
      </c>
      <c r="D21" s="30" t="str">
        <f>IFERROR(IF(VLOOKUP(D$10,'Quadro Geral'!$D$10:$H$58,3,FALSE)='Matriz Objetivos x Projetos'!$B21,"P",IF(OR(VLOOKUP('Matriz Objetivos x Projetos'!D$10,'Quadro Geral'!$D$10:$H$58,4,FALSE)='Matriz Objetivos x Projetos'!$B21,VLOOKUP('Matriz Objetivos x Projetos'!D$10,'Quadro Geral'!$D$10:$H$40,5,FALSE)='Matriz Objetivos x Projetos'!$B21),"S","")),"")</f>
        <v/>
      </c>
      <c r="E21" s="30" t="str">
        <f>IFERROR(IF(VLOOKUP(E$10,'Quadro Geral'!$D$10:$H$58,3,FALSE)='Matriz Objetivos x Projetos'!$B21,"P",IF(OR(VLOOKUP('Matriz Objetivos x Projetos'!E$10,'Quadro Geral'!$D$10:$H$58,4,FALSE)='Matriz Objetivos x Projetos'!$B21,VLOOKUP('Matriz Objetivos x Projetos'!E$10,'Quadro Geral'!$D$10:$H$40,5,FALSE)='Matriz Objetivos x Projetos'!$B21),"S","")),"")</f>
        <v>S</v>
      </c>
      <c r="F21" s="30" t="str">
        <f>IFERROR(IF(VLOOKUP(F$10,'Quadro Geral'!$D$10:$H$58,3,FALSE)='Matriz Objetivos x Projetos'!$B21,"P",IF(OR(VLOOKUP('Matriz Objetivos x Projetos'!F$10,'Quadro Geral'!$D$10:$H$58,4,FALSE)='Matriz Objetivos x Projetos'!$B21,VLOOKUP('Matriz Objetivos x Projetos'!F$10,'Quadro Geral'!$D$10:$H$40,5,FALSE)='Matriz Objetivos x Projetos'!$B21),"S","")),"")</f>
        <v/>
      </c>
      <c r="G21" s="30" t="str">
        <f>IFERROR(IF(VLOOKUP(G$10,'Quadro Geral'!$D$10:$H$58,3,FALSE)='Matriz Objetivos x Projetos'!$B21,"P",IF(OR(VLOOKUP('Matriz Objetivos x Projetos'!G$10,'Quadro Geral'!$D$10:$H$58,4,FALSE)='Matriz Objetivos x Projetos'!$B21,VLOOKUP('Matriz Objetivos x Projetos'!G$10,'Quadro Geral'!$D$10:$H$40,5,FALSE)='Matriz Objetivos x Projetos'!$B21),"S","")),"")</f>
        <v/>
      </c>
      <c r="H21" s="30" t="str">
        <f>IFERROR(IF(VLOOKUP(H$10,'Quadro Geral'!$D$10:$H$58,3,FALSE)='Matriz Objetivos x Projetos'!$B21,"P",IF(OR(VLOOKUP('Matriz Objetivos x Projetos'!H$10,'Quadro Geral'!$D$10:$H$58,4,FALSE)='Matriz Objetivos x Projetos'!$B21,VLOOKUP('Matriz Objetivos x Projetos'!H$10,'Quadro Geral'!$D$10:$H$40,5,FALSE)='Matriz Objetivos x Projetos'!$B21),"S","")),"")</f>
        <v/>
      </c>
      <c r="I21" s="30" t="str">
        <f>IFERROR(IF(VLOOKUP(I$10,'Quadro Geral'!$D$10:$H$58,3,FALSE)='Matriz Objetivos x Projetos'!$B21,"P",IF(OR(VLOOKUP('Matriz Objetivos x Projetos'!I$10,'Quadro Geral'!$D$10:$H$58,4,FALSE)='Matriz Objetivos x Projetos'!$B21,VLOOKUP('Matriz Objetivos x Projetos'!I$10,'Quadro Geral'!$D$10:$H$40,5,FALSE)='Matriz Objetivos x Projetos'!$B21),"S","")),"")</f>
        <v/>
      </c>
      <c r="J21" s="30" t="str">
        <f>IFERROR(IF(VLOOKUP(J$10,'Quadro Geral'!$D$10:$H$58,3,FALSE)='Matriz Objetivos x Projetos'!$B21,"P",IF(OR(VLOOKUP('Matriz Objetivos x Projetos'!J$10,'Quadro Geral'!$D$10:$H$58,4,FALSE)='Matriz Objetivos x Projetos'!$B21,VLOOKUP('Matriz Objetivos x Projetos'!J$10,'Quadro Geral'!$D$10:$H$40,5,FALSE)='Matriz Objetivos x Projetos'!$B21),"S","")),"")</f>
        <v/>
      </c>
      <c r="K21" s="30" t="str">
        <f>IFERROR(IF(VLOOKUP(K$10,'Quadro Geral'!$D$10:$H$58,3,FALSE)='Matriz Objetivos x Projetos'!$B21,"P",IF(OR(VLOOKUP('Matriz Objetivos x Projetos'!K$10,'Quadro Geral'!$D$10:$H$58,4,FALSE)='Matriz Objetivos x Projetos'!$B21,VLOOKUP('Matriz Objetivos x Projetos'!K$10,'Quadro Geral'!$D$10:$H$40,5,FALSE)='Matriz Objetivos x Projetos'!$B21),"S","")),"")</f>
        <v/>
      </c>
      <c r="L21" s="30" t="str">
        <f>IFERROR(IF(VLOOKUP(L$10,'Quadro Geral'!$D$10:$H$58,3,FALSE)='Matriz Objetivos x Projetos'!$B21,"P",IF(OR(VLOOKUP('Matriz Objetivos x Projetos'!L$10,'Quadro Geral'!$D$10:$H$58,4,FALSE)='Matriz Objetivos x Projetos'!$B21,VLOOKUP('Matriz Objetivos x Projetos'!L$10,'Quadro Geral'!$D$10:$H$40,5,FALSE)='Matriz Objetivos x Projetos'!$B21),"S","")),"")</f>
        <v/>
      </c>
      <c r="M21" s="30" t="str">
        <f>IFERROR(IF(VLOOKUP(M$10,'Quadro Geral'!$D$10:$H$58,3,FALSE)='Matriz Objetivos x Projetos'!$B21,"P",IF(OR(VLOOKUP('Matriz Objetivos x Projetos'!M$10,'Quadro Geral'!$D$10:$H$58,4,FALSE)='Matriz Objetivos x Projetos'!$B21,VLOOKUP('Matriz Objetivos x Projetos'!M$10,'Quadro Geral'!$D$10:$H$40,5,FALSE)='Matriz Objetivos x Projetos'!$B21),"S","")),"")</f>
        <v/>
      </c>
      <c r="N21" s="30" t="str">
        <f>IFERROR(IF(VLOOKUP(N$10,'Quadro Geral'!$D$10:$H$58,3,FALSE)='Matriz Objetivos x Projetos'!$B21,"P",IF(OR(VLOOKUP('Matriz Objetivos x Projetos'!N$10,'Quadro Geral'!$D$10:$H$58,4,FALSE)='Matriz Objetivos x Projetos'!$B21,VLOOKUP('Matriz Objetivos x Projetos'!N$10,'Quadro Geral'!$D$10:$H$40,5,FALSE)='Matriz Objetivos x Projetos'!$B21),"S","")),"")</f>
        <v/>
      </c>
      <c r="O21" s="30" t="str">
        <f>IFERROR(IF(VLOOKUP(O$10,'Quadro Geral'!$D$10:$H$58,3,FALSE)='Matriz Objetivos x Projetos'!$B21,"P",IF(OR(VLOOKUP('Matriz Objetivos x Projetos'!O$10,'Quadro Geral'!$D$10:$H$58,4,FALSE)='Matriz Objetivos x Projetos'!$B21,VLOOKUP('Matriz Objetivos x Projetos'!O$10,'Quadro Geral'!$D$10:$H$40,5,FALSE)='Matriz Objetivos x Projetos'!$B21),"S","")),"")</f>
        <v>P</v>
      </c>
      <c r="P21" s="30" t="str">
        <f>IFERROR(IF(VLOOKUP(P$10,'Quadro Geral'!$D$10:$H$58,3,FALSE)='Matriz Objetivos x Projetos'!$B21,"P",IF(OR(VLOOKUP('Matriz Objetivos x Projetos'!P$10,'Quadro Geral'!$D$10:$H$58,4,FALSE)='Matriz Objetivos x Projetos'!$B21,VLOOKUP('Matriz Objetivos x Projetos'!P$10,'Quadro Geral'!$D$10:$H$40,5,FALSE)='Matriz Objetivos x Projetos'!$B21),"S","")),"")</f>
        <v/>
      </c>
      <c r="Q21" s="30" t="str">
        <f>IFERROR(IF(VLOOKUP(Q$10,'Quadro Geral'!$D$10:$H$58,3,FALSE)='Matriz Objetivos x Projetos'!$B21,"P",IF(OR(VLOOKUP('Matriz Objetivos x Projetos'!Q$10,'Quadro Geral'!$D$10:$H$58,4,FALSE)='Matriz Objetivos x Projetos'!$B21,VLOOKUP('Matriz Objetivos x Projetos'!Q$10,'Quadro Geral'!$D$10:$H$40,5,FALSE)='Matriz Objetivos x Projetos'!$B21),"S","")),"")</f>
        <v/>
      </c>
      <c r="R21" s="30" t="str">
        <f>IFERROR(IF(VLOOKUP(R$10,'Quadro Geral'!$D$10:$H$58,3,FALSE)='Matriz Objetivos x Projetos'!$B21,"P",IF(OR(VLOOKUP('Matriz Objetivos x Projetos'!R$10,'Quadro Geral'!$D$10:$H$58,4,FALSE)='Matriz Objetivos x Projetos'!$B21,VLOOKUP('Matriz Objetivos x Projetos'!R$10,'Quadro Geral'!$D$10:$H$40,5,FALSE)='Matriz Objetivos x Projetos'!$B21),"S","")),"")</f>
        <v/>
      </c>
      <c r="S21" s="30" t="str">
        <f>IFERROR(IF(VLOOKUP(S$10,'Quadro Geral'!$D$10:$H$58,3,FALSE)='Matriz Objetivos x Projetos'!$B21,"P",IF(OR(VLOOKUP('Matriz Objetivos x Projetos'!S$10,'Quadro Geral'!$D$10:$H$58,4,FALSE)='Matriz Objetivos x Projetos'!$B21,VLOOKUP('Matriz Objetivos x Projetos'!S$10,'Quadro Geral'!$D$10:$H$40,5,FALSE)='Matriz Objetivos x Projetos'!$B21),"S","")),"")</f>
        <v/>
      </c>
      <c r="T21" s="30" t="str">
        <f>IFERROR(IF(VLOOKUP(T$10,'Quadro Geral'!$D$10:$H$58,3,FALSE)='Matriz Objetivos x Projetos'!$B21,"P",IF(OR(VLOOKUP('Matriz Objetivos x Projetos'!T$10,'Quadro Geral'!$D$10:$H$58,4,FALSE)='Matriz Objetivos x Projetos'!$B21,VLOOKUP('Matriz Objetivos x Projetos'!T$10,'Quadro Geral'!$D$10:$H$40,5,FALSE)='Matriz Objetivos x Projetos'!$B21),"S","")),"")</f>
        <v/>
      </c>
      <c r="U21" s="30" t="str">
        <f>IFERROR(IF(VLOOKUP(U$10,'Quadro Geral'!$D$10:$H$58,3,FALSE)='Matriz Objetivos x Projetos'!$B21,"P",IF(OR(VLOOKUP('Matriz Objetivos x Projetos'!U$10,'Quadro Geral'!$D$10:$H$58,4,FALSE)='Matriz Objetivos x Projetos'!$B21,VLOOKUP('Matriz Objetivos x Projetos'!U$10,'Quadro Geral'!$D$10:$H$40,5,FALSE)='Matriz Objetivos x Projetos'!$B21),"S","")),"")</f>
        <v/>
      </c>
      <c r="V21" s="30" t="str">
        <f>IFERROR(IF(VLOOKUP(V$10,'Quadro Geral'!$D$10:$H$58,3,FALSE)='Matriz Objetivos x Projetos'!$B21,"P",IF(OR(VLOOKUP('Matriz Objetivos x Projetos'!V$10,'Quadro Geral'!$D$10:$H$58,4,FALSE)='Matriz Objetivos x Projetos'!$B21,VLOOKUP('Matriz Objetivos x Projetos'!V$10,'Quadro Geral'!$D$10:$H$40,5,FALSE)='Matriz Objetivos x Projetos'!$B21),"S","")),"")</f>
        <v/>
      </c>
      <c r="W21" s="30" t="str">
        <f>IFERROR(IF(VLOOKUP(W$10,'Quadro Geral'!$D$10:$H$58,3,FALSE)='Matriz Objetivos x Projetos'!$B21,"P",IF(OR(VLOOKUP('Matriz Objetivos x Projetos'!W$10,'Quadro Geral'!$D$10:$H$58,4,FALSE)='Matriz Objetivos x Projetos'!$B21,VLOOKUP('Matriz Objetivos x Projetos'!W$10,'Quadro Geral'!$D$10:$H$40,5,FALSE)='Matriz Objetivos x Projetos'!$B21),"S","")),"")</f>
        <v/>
      </c>
      <c r="X21" s="30" t="str">
        <f>IFERROR(IF(VLOOKUP(X$10,'Quadro Geral'!$D$10:$H$58,3,FALSE)='Matriz Objetivos x Projetos'!$B21,"P",IF(OR(VLOOKUP('Matriz Objetivos x Projetos'!X$10,'Quadro Geral'!$D$10:$H$58,4,FALSE)='Matriz Objetivos x Projetos'!$B21,VLOOKUP('Matriz Objetivos x Projetos'!X$10,'Quadro Geral'!$D$10:$H$40,5,FALSE)='Matriz Objetivos x Projetos'!$B21),"S","")),"")</f>
        <v/>
      </c>
      <c r="Y21" s="27">
        <f t="shared" si="0"/>
        <v>0</v>
      </c>
      <c r="Z21" s="25" t="str">
        <f t="shared" si="1"/>
        <v>Processos Internos</v>
      </c>
    </row>
    <row r="22" spans="1:26" s="28" customFormat="1" ht="45" customHeight="1" x14ac:dyDescent="0.2">
      <c r="A22" s="336"/>
      <c r="B22" s="197" t="s">
        <v>107</v>
      </c>
      <c r="C22" s="30" t="str">
        <f>IFERROR(IF(VLOOKUP(C$10,'Quadro Geral'!$D$10:$H$58,3,FALSE)='Matriz Objetivos x Projetos'!$B22,"P",IF(OR(VLOOKUP('Matriz Objetivos x Projetos'!C$10,'Quadro Geral'!$D$10:$H$58,4,FALSE)='Matriz Objetivos x Projetos'!$B22,VLOOKUP('Matriz Objetivos x Projetos'!C$10,'Quadro Geral'!$D$10:$H$40,5,FALSE)='Matriz Objetivos x Projetos'!$B22),"S","")),"")</f>
        <v/>
      </c>
      <c r="D22" s="30" t="str">
        <f>IFERROR(IF(VLOOKUP(D$10,'Quadro Geral'!$D$10:$H$58,3,FALSE)='Matriz Objetivos x Projetos'!$B22,"P",IF(OR(VLOOKUP('Matriz Objetivos x Projetos'!D$10,'Quadro Geral'!$D$10:$H$58,4,FALSE)='Matriz Objetivos x Projetos'!$B22,VLOOKUP('Matriz Objetivos x Projetos'!D$10,'Quadro Geral'!$D$10:$H$40,5,FALSE)='Matriz Objetivos x Projetos'!$B22),"S","")),"")</f>
        <v/>
      </c>
      <c r="E22" s="30" t="str">
        <f>IFERROR(IF(VLOOKUP(E$10,'Quadro Geral'!$D$10:$H$58,3,FALSE)='Matriz Objetivos x Projetos'!$B22,"P",IF(OR(VLOOKUP('Matriz Objetivos x Projetos'!E$10,'Quadro Geral'!$D$10:$H$58,4,FALSE)='Matriz Objetivos x Projetos'!$B22,VLOOKUP('Matriz Objetivos x Projetos'!E$10,'Quadro Geral'!$D$10:$H$40,5,FALSE)='Matriz Objetivos x Projetos'!$B22),"S","")),"")</f>
        <v/>
      </c>
      <c r="F22" s="30" t="str">
        <f>IFERROR(IF(VLOOKUP(F$10,'Quadro Geral'!$D$10:$H$58,3,FALSE)='Matriz Objetivos x Projetos'!$B22,"P",IF(OR(VLOOKUP('Matriz Objetivos x Projetos'!F$10,'Quadro Geral'!$D$10:$H$58,4,FALSE)='Matriz Objetivos x Projetos'!$B22,VLOOKUP('Matriz Objetivos x Projetos'!F$10,'Quadro Geral'!$D$10:$H$40,5,FALSE)='Matriz Objetivos x Projetos'!$B22),"S","")),"")</f>
        <v/>
      </c>
      <c r="G22" s="30" t="str">
        <f>IFERROR(IF(VLOOKUP(G$10,'Quadro Geral'!$D$10:$H$58,3,FALSE)='Matriz Objetivos x Projetos'!$B22,"P",IF(OR(VLOOKUP('Matriz Objetivos x Projetos'!G$10,'Quadro Geral'!$D$10:$H$58,4,FALSE)='Matriz Objetivos x Projetos'!$B22,VLOOKUP('Matriz Objetivos x Projetos'!G$10,'Quadro Geral'!$D$10:$H$40,5,FALSE)='Matriz Objetivos x Projetos'!$B22),"S","")),"")</f>
        <v/>
      </c>
      <c r="H22" s="30" t="str">
        <f>IFERROR(IF(VLOOKUP(H$10,'Quadro Geral'!$D$10:$H$58,3,FALSE)='Matriz Objetivos x Projetos'!$B22,"P",IF(OR(VLOOKUP('Matriz Objetivos x Projetos'!H$10,'Quadro Geral'!$D$10:$H$58,4,FALSE)='Matriz Objetivos x Projetos'!$B22,VLOOKUP('Matriz Objetivos x Projetos'!H$10,'Quadro Geral'!$D$10:$H$40,5,FALSE)='Matriz Objetivos x Projetos'!$B22),"S","")),"")</f>
        <v/>
      </c>
      <c r="I22" s="30" t="str">
        <f>IFERROR(IF(VLOOKUP(I$10,'Quadro Geral'!$D$10:$H$58,3,FALSE)='Matriz Objetivos x Projetos'!$B22,"P",IF(OR(VLOOKUP('Matriz Objetivos x Projetos'!I$10,'Quadro Geral'!$D$10:$H$58,4,FALSE)='Matriz Objetivos x Projetos'!$B22,VLOOKUP('Matriz Objetivos x Projetos'!I$10,'Quadro Geral'!$D$10:$H$40,5,FALSE)='Matriz Objetivos x Projetos'!$B22),"S","")),"")</f>
        <v/>
      </c>
      <c r="J22" s="30" t="str">
        <f>IFERROR(IF(VLOOKUP(J$10,'Quadro Geral'!$D$10:$H$58,3,FALSE)='Matriz Objetivos x Projetos'!$B22,"P",IF(OR(VLOOKUP('Matriz Objetivos x Projetos'!J$10,'Quadro Geral'!$D$10:$H$58,4,FALSE)='Matriz Objetivos x Projetos'!$B22,VLOOKUP('Matriz Objetivos x Projetos'!J$10,'Quadro Geral'!$D$10:$H$40,5,FALSE)='Matriz Objetivos x Projetos'!$B22),"S","")),"")</f>
        <v>S</v>
      </c>
      <c r="K22" s="30" t="str">
        <f>IFERROR(IF(VLOOKUP(K$10,'Quadro Geral'!$D$10:$H$58,3,FALSE)='Matriz Objetivos x Projetos'!$B22,"P",IF(OR(VLOOKUP('Matriz Objetivos x Projetos'!K$10,'Quadro Geral'!$D$10:$H$58,4,FALSE)='Matriz Objetivos x Projetos'!$B22,VLOOKUP('Matriz Objetivos x Projetos'!K$10,'Quadro Geral'!$D$10:$H$40,5,FALSE)='Matriz Objetivos x Projetos'!$B22),"S","")),"")</f>
        <v/>
      </c>
      <c r="L22" s="30" t="str">
        <f>IFERROR(IF(VLOOKUP(L$10,'Quadro Geral'!$D$10:$H$58,3,FALSE)='Matriz Objetivos x Projetos'!$B22,"P",IF(OR(VLOOKUP('Matriz Objetivos x Projetos'!L$10,'Quadro Geral'!$D$10:$H$58,4,FALSE)='Matriz Objetivos x Projetos'!$B22,VLOOKUP('Matriz Objetivos x Projetos'!L$10,'Quadro Geral'!$D$10:$H$40,5,FALSE)='Matriz Objetivos x Projetos'!$B22),"S","")),"")</f>
        <v/>
      </c>
      <c r="M22" s="30" t="str">
        <f>IFERROR(IF(VLOOKUP(M$10,'Quadro Geral'!$D$10:$H$58,3,FALSE)='Matriz Objetivos x Projetos'!$B22,"P",IF(OR(VLOOKUP('Matriz Objetivos x Projetos'!M$10,'Quadro Geral'!$D$10:$H$58,4,FALSE)='Matriz Objetivos x Projetos'!$B22,VLOOKUP('Matriz Objetivos x Projetos'!M$10,'Quadro Geral'!$D$10:$H$40,5,FALSE)='Matriz Objetivos x Projetos'!$B22),"S","")),"")</f>
        <v/>
      </c>
      <c r="N22" s="30" t="str">
        <f>IFERROR(IF(VLOOKUP(N$10,'Quadro Geral'!$D$10:$H$58,3,FALSE)='Matriz Objetivos x Projetos'!$B22,"P",IF(OR(VLOOKUP('Matriz Objetivos x Projetos'!N$10,'Quadro Geral'!$D$10:$H$58,4,FALSE)='Matriz Objetivos x Projetos'!$B22,VLOOKUP('Matriz Objetivos x Projetos'!N$10,'Quadro Geral'!$D$10:$H$40,5,FALSE)='Matriz Objetivos x Projetos'!$B22),"S","")),"")</f>
        <v/>
      </c>
      <c r="O22" s="30" t="str">
        <f>IFERROR(IF(VLOOKUP(O$10,'Quadro Geral'!$D$10:$H$58,3,FALSE)='Matriz Objetivos x Projetos'!$B22,"P",IF(OR(VLOOKUP('Matriz Objetivos x Projetos'!O$10,'Quadro Geral'!$D$10:$H$58,4,FALSE)='Matriz Objetivos x Projetos'!$B22,VLOOKUP('Matriz Objetivos x Projetos'!O$10,'Quadro Geral'!$D$10:$H$40,5,FALSE)='Matriz Objetivos x Projetos'!$B22),"S","")),"")</f>
        <v/>
      </c>
      <c r="P22" s="30" t="str">
        <f>IFERROR(IF(VLOOKUP(P$10,'Quadro Geral'!$D$10:$H$58,3,FALSE)='Matriz Objetivos x Projetos'!$B22,"P",IF(OR(VLOOKUP('Matriz Objetivos x Projetos'!P$10,'Quadro Geral'!$D$10:$H$58,4,FALSE)='Matriz Objetivos x Projetos'!$B22,VLOOKUP('Matriz Objetivos x Projetos'!P$10,'Quadro Geral'!$D$10:$H$40,5,FALSE)='Matriz Objetivos x Projetos'!$B22),"S","")),"")</f>
        <v/>
      </c>
      <c r="Q22" s="30" t="str">
        <f>IFERROR(IF(VLOOKUP(Q$10,'Quadro Geral'!$D$10:$H$58,3,FALSE)='Matriz Objetivos x Projetos'!$B22,"P",IF(OR(VLOOKUP('Matriz Objetivos x Projetos'!Q$10,'Quadro Geral'!$D$10:$H$58,4,FALSE)='Matriz Objetivos x Projetos'!$B22,VLOOKUP('Matriz Objetivos x Projetos'!Q$10,'Quadro Geral'!$D$10:$H$40,5,FALSE)='Matriz Objetivos x Projetos'!$B22),"S","")),"")</f>
        <v/>
      </c>
      <c r="R22" s="30" t="str">
        <f>IFERROR(IF(VLOOKUP(R$10,'Quadro Geral'!$D$10:$H$58,3,FALSE)='Matriz Objetivos x Projetos'!$B22,"P",IF(OR(VLOOKUP('Matriz Objetivos x Projetos'!R$10,'Quadro Geral'!$D$10:$H$58,4,FALSE)='Matriz Objetivos x Projetos'!$B22,VLOOKUP('Matriz Objetivos x Projetos'!R$10,'Quadro Geral'!$D$10:$H$40,5,FALSE)='Matriz Objetivos x Projetos'!$B22),"S","")),"")</f>
        <v/>
      </c>
      <c r="S22" s="30" t="str">
        <f>IFERROR(IF(VLOOKUP(S$10,'Quadro Geral'!$D$10:$H$58,3,FALSE)='Matriz Objetivos x Projetos'!$B22,"P",IF(OR(VLOOKUP('Matriz Objetivos x Projetos'!S$10,'Quadro Geral'!$D$10:$H$58,4,FALSE)='Matriz Objetivos x Projetos'!$B22,VLOOKUP('Matriz Objetivos x Projetos'!S$10,'Quadro Geral'!$D$10:$H$40,5,FALSE)='Matriz Objetivos x Projetos'!$B22),"S","")),"")</f>
        <v/>
      </c>
      <c r="T22" s="30" t="str">
        <f>IFERROR(IF(VLOOKUP(T$10,'Quadro Geral'!$D$10:$H$58,3,FALSE)='Matriz Objetivos x Projetos'!$B22,"P",IF(OR(VLOOKUP('Matriz Objetivos x Projetos'!T$10,'Quadro Geral'!$D$10:$H$58,4,FALSE)='Matriz Objetivos x Projetos'!$B22,VLOOKUP('Matriz Objetivos x Projetos'!T$10,'Quadro Geral'!$D$10:$H$40,5,FALSE)='Matriz Objetivos x Projetos'!$B22),"S","")),"")</f>
        <v/>
      </c>
      <c r="U22" s="30" t="str">
        <f>IFERROR(IF(VLOOKUP(U$10,'Quadro Geral'!$D$10:$H$58,3,FALSE)='Matriz Objetivos x Projetos'!$B22,"P",IF(OR(VLOOKUP('Matriz Objetivos x Projetos'!U$10,'Quadro Geral'!$D$10:$H$58,4,FALSE)='Matriz Objetivos x Projetos'!$B22,VLOOKUP('Matriz Objetivos x Projetos'!U$10,'Quadro Geral'!$D$10:$H$40,5,FALSE)='Matriz Objetivos x Projetos'!$B22),"S","")),"")</f>
        <v/>
      </c>
      <c r="V22" s="30" t="str">
        <f>IFERROR(IF(VLOOKUP(V$10,'Quadro Geral'!$D$10:$H$58,3,FALSE)='Matriz Objetivos x Projetos'!$B22,"P",IF(OR(VLOOKUP('Matriz Objetivos x Projetos'!V$10,'Quadro Geral'!$D$10:$H$58,4,FALSE)='Matriz Objetivos x Projetos'!$B22,VLOOKUP('Matriz Objetivos x Projetos'!V$10,'Quadro Geral'!$D$10:$H$40,5,FALSE)='Matriz Objetivos x Projetos'!$B22),"S","")),"")</f>
        <v/>
      </c>
      <c r="W22" s="30" t="str">
        <f>IFERROR(IF(VLOOKUP(W$10,'Quadro Geral'!$D$10:$H$58,3,FALSE)='Matriz Objetivos x Projetos'!$B22,"P",IF(OR(VLOOKUP('Matriz Objetivos x Projetos'!W$10,'Quadro Geral'!$D$10:$H$58,4,FALSE)='Matriz Objetivos x Projetos'!$B22,VLOOKUP('Matriz Objetivos x Projetos'!W$10,'Quadro Geral'!$D$10:$H$40,5,FALSE)='Matriz Objetivos x Projetos'!$B22),"S","")),"")</f>
        <v/>
      </c>
      <c r="X22" s="30" t="str">
        <f>IFERROR(IF(VLOOKUP(X$10,'Quadro Geral'!$D$10:$H$58,3,FALSE)='Matriz Objetivos x Projetos'!$B22,"P",IF(OR(VLOOKUP('Matriz Objetivos x Projetos'!X$10,'Quadro Geral'!$D$10:$H$58,4,FALSE)='Matriz Objetivos x Projetos'!$B22,VLOOKUP('Matriz Objetivos x Projetos'!X$10,'Quadro Geral'!$D$10:$H$40,5,FALSE)='Matriz Objetivos x Projetos'!$B22),"S","")),"")</f>
        <v/>
      </c>
      <c r="Y22" s="27">
        <f t="shared" si="0"/>
        <v>0</v>
      </c>
      <c r="Z22" s="25" t="str">
        <f t="shared" si="1"/>
        <v>Processos Internos</v>
      </c>
    </row>
    <row r="23" spans="1:26" ht="45" customHeight="1" x14ac:dyDescent="0.2">
      <c r="A23" s="336"/>
      <c r="B23" s="197" t="s">
        <v>110</v>
      </c>
      <c r="C23" s="30" t="str">
        <f>IFERROR(IF(VLOOKUP(C$10,'Quadro Geral'!$D$10:$H$58,3,FALSE)='Matriz Objetivos x Projetos'!$B23,"P",IF(OR(VLOOKUP('Matriz Objetivos x Projetos'!C$10,'Quadro Geral'!$D$10:$H$58,4,FALSE)='Matriz Objetivos x Projetos'!$B23,VLOOKUP('Matriz Objetivos x Projetos'!C$10,'Quadro Geral'!$D$10:$H$40,5,FALSE)='Matriz Objetivos x Projetos'!$B23),"S","")),"")</f>
        <v/>
      </c>
      <c r="D23" s="30" t="str">
        <f>IFERROR(IF(VLOOKUP(D$10,'Quadro Geral'!$D$10:$H$58,3,FALSE)='Matriz Objetivos x Projetos'!$B23,"P",IF(OR(VLOOKUP('Matriz Objetivos x Projetos'!D$10,'Quadro Geral'!$D$10:$H$58,4,FALSE)='Matriz Objetivos x Projetos'!$B23,VLOOKUP('Matriz Objetivos x Projetos'!D$10,'Quadro Geral'!$D$10:$H$40,5,FALSE)='Matriz Objetivos x Projetos'!$B23),"S","")),"")</f>
        <v/>
      </c>
      <c r="E23" s="30" t="str">
        <f>IFERROR(IF(VLOOKUP(E$10,'Quadro Geral'!$D$10:$H$58,3,FALSE)='Matriz Objetivos x Projetos'!$B23,"P",IF(OR(VLOOKUP('Matriz Objetivos x Projetos'!E$10,'Quadro Geral'!$D$10:$H$58,4,FALSE)='Matriz Objetivos x Projetos'!$B23,VLOOKUP('Matriz Objetivos x Projetos'!E$10,'Quadro Geral'!$D$10:$H$40,5,FALSE)='Matriz Objetivos x Projetos'!$B23),"S","")),"")</f>
        <v/>
      </c>
      <c r="F23" s="30" t="str">
        <f>IFERROR(IF(VLOOKUP(F$10,'Quadro Geral'!$D$10:$H$58,3,FALSE)='Matriz Objetivos x Projetos'!$B23,"P",IF(OR(VLOOKUP('Matriz Objetivos x Projetos'!F$10,'Quadro Geral'!$D$10:$H$58,4,FALSE)='Matriz Objetivos x Projetos'!$B23,VLOOKUP('Matriz Objetivos x Projetos'!F$10,'Quadro Geral'!$D$10:$H$40,5,FALSE)='Matriz Objetivos x Projetos'!$B23),"S","")),"")</f>
        <v/>
      </c>
      <c r="G23" s="30" t="str">
        <f>IFERROR(IF(VLOOKUP(G$10,'Quadro Geral'!$D$10:$H$58,3,FALSE)='Matriz Objetivos x Projetos'!$B23,"P",IF(OR(VLOOKUP('Matriz Objetivos x Projetos'!G$10,'Quadro Geral'!$D$10:$H$58,4,FALSE)='Matriz Objetivos x Projetos'!$B23,VLOOKUP('Matriz Objetivos x Projetos'!G$10,'Quadro Geral'!$D$10:$H$40,5,FALSE)='Matriz Objetivos x Projetos'!$B23),"S","")),"")</f>
        <v/>
      </c>
      <c r="H23" s="30" t="str">
        <f>IFERROR(IF(VLOOKUP(H$10,'Quadro Geral'!$D$10:$H$58,3,FALSE)='Matriz Objetivos x Projetos'!$B23,"P",IF(OR(VLOOKUP('Matriz Objetivos x Projetos'!H$10,'Quadro Geral'!$D$10:$H$58,4,FALSE)='Matriz Objetivos x Projetos'!$B23,VLOOKUP('Matriz Objetivos x Projetos'!H$10,'Quadro Geral'!$D$10:$H$40,5,FALSE)='Matriz Objetivos x Projetos'!$B23),"S","")),"")</f>
        <v>P</v>
      </c>
      <c r="I23" s="30" t="str">
        <f>IFERROR(IF(VLOOKUP(I$10,'Quadro Geral'!$D$10:$H$58,3,FALSE)='Matriz Objetivos x Projetos'!$B23,"P",IF(OR(VLOOKUP('Matriz Objetivos x Projetos'!I$10,'Quadro Geral'!$D$10:$H$58,4,FALSE)='Matriz Objetivos x Projetos'!$B23,VLOOKUP('Matriz Objetivos x Projetos'!I$10,'Quadro Geral'!$D$10:$H$40,5,FALSE)='Matriz Objetivos x Projetos'!$B23),"S","")),"")</f>
        <v>P</v>
      </c>
      <c r="J23" s="30" t="str">
        <f>IFERROR(IF(VLOOKUP(J$10,'Quadro Geral'!$D$10:$H$58,3,FALSE)='Matriz Objetivos x Projetos'!$B23,"P",IF(OR(VLOOKUP('Matriz Objetivos x Projetos'!J$10,'Quadro Geral'!$D$10:$H$58,4,FALSE)='Matriz Objetivos x Projetos'!$B23,VLOOKUP('Matriz Objetivos x Projetos'!J$10,'Quadro Geral'!$D$10:$H$40,5,FALSE)='Matriz Objetivos x Projetos'!$B23),"S","")),"")</f>
        <v/>
      </c>
      <c r="K23" s="30" t="str">
        <f>IFERROR(IF(VLOOKUP(K$10,'Quadro Geral'!$D$10:$H$58,3,FALSE)='Matriz Objetivos x Projetos'!$B23,"P",IF(OR(VLOOKUP('Matriz Objetivos x Projetos'!K$10,'Quadro Geral'!$D$10:$H$58,4,FALSE)='Matriz Objetivos x Projetos'!$B23,VLOOKUP('Matriz Objetivos x Projetos'!K$10,'Quadro Geral'!$D$10:$H$40,5,FALSE)='Matriz Objetivos x Projetos'!$B23),"S","")),"")</f>
        <v/>
      </c>
      <c r="L23" s="30" t="str">
        <f>IFERROR(IF(VLOOKUP(L$10,'Quadro Geral'!$D$10:$H$58,3,FALSE)='Matriz Objetivos x Projetos'!$B23,"P",IF(OR(VLOOKUP('Matriz Objetivos x Projetos'!L$10,'Quadro Geral'!$D$10:$H$58,4,FALSE)='Matriz Objetivos x Projetos'!$B23,VLOOKUP('Matriz Objetivos x Projetos'!L$10,'Quadro Geral'!$D$10:$H$40,5,FALSE)='Matriz Objetivos x Projetos'!$B23),"S","")),"")</f>
        <v/>
      </c>
      <c r="M23" s="30" t="str">
        <f>IFERROR(IF(VLOOKUP(M$10,'Quadro Geral'!$D$10:$H$58,3,FALSE)='Matriz Objetivos x Projetos'!$B23,"P",IF(OR(VLOOKUP('Matriz Objetivos x Projetos'!M$10,'Quadro Geral'!$D$10:$H$58,4,FALSE)='Matriz Objetivos x Projetos'!$B23,VLOOKUP('Matriz Objetivos x Projetos'!M$10,'Quadro Geral'!$D$10:$H$40,5,FALSE)='Matriz Objetivos x Projetos'!$B23),"S","")),"")</f>
        <v/>
      </c>
      <c r="N23" s="30" t="str">
        <f>IFERROR(IF(VLOOKUP(N$10,'Quadro Geral'!$D$10:$H$58,3,FALSE)='Matriz Objetivos x Projetos'!$B23,"P",IF(OR(VLOOKUP('Matriz Objetivos x Projetos'!N$10,'Quadro Geral'!$D$10:$H$58,4,FALSE)='Matriz Objetivos x Projetos'!$B23,VLOOKUP('Matriz Objetivos x Projetos'!N$10,'Quadro Geral'!$D$10:$H$40,5,FALSE)='Matriz Objetivos x Projetos'!$B23),"S","")),"")</f>
        <v>P</v>
      </c>
      <c r="O23" s="30" t="str">
        <f>IFERROR(IF(VLOOKUP(O$10,'Quadro Geral'!$D$10:$H$58,3,FALSE)='Matriz Objetivos x Projetos'!$B23,"P",IF(OR(VLOOKUP('Matriz Objetivos x Projetos'!O$10,'Quadro Geral'!$D$10:$H$58,4,FALSE)='Matriz Objetivos x Projetos'!$B23,VLOOKUP('Matriz Objetivos x Projetos'!O$10,'Quadro Geral'!$D$10:$H$40,5,FALSE)='Matriz Objetivos x Projetos'!$B23),"S","")),"")</f>
        <v/>
      </c>
      <c r="P23" s="30" t="str">
        <f>IFERROR(IF(VLOOKUP(P$10,'Quadro Geral'!$D$10:$H$58,3,FALSE)='Matriz Objetivos x Projetos'!$B23,"P",IF(OR(VLOOKUP('Matriz Objetivos x Projetos'!P$10,'Quadro Geral'!$D$10:$H$58,4,FALSE)='Matriz Objetivos x Projetos'!$B23,VLOOKUP('Matriz Objetivos x Projetos'!P$10,'Quadro Geral'!$D$10:$H$40,5,FALSE)='Matriz Objetivos x Projetos'!$B23),"S","")),"")</f>
        <v/>
      </c>
      <c r="Q23" s="30" t="str">
        <f>IFERROR(IF(VLOOKUP(Q$10,'Quadro Geral'!$D$10:$H$58,3,FALSE)='Matriz Objetivos x Projetos'!$B23,"P",IF(OR(VLOOKUP('Matriz Objetivos x Projetos'!Q$10,'Quadro Geral'!$D$10:$H$58,4,FALSE)='Matriz Objetivos x Projetos'!$B23,VLOOKUP('Matriz Objetivos x Projetos'!Q$10,'Quadro Geral'!$D$10:$H$40,5,FALSE)='Matriz Objetivos x Projetos'!$B23),"S","")),"")</f>
        <v/>
      </c>
      <c r="R23" s="30" t="str">
        <f>IFERROR(IF(VLOOKUP(R$10,'Quadro Geral'!$D$10:$H$58,3,FALSE)='Matriz Objetivos x Projetos'!$B23,"P",IF(OR(VLOOKUP('Matriz Objetivos x Projetos'!R$10,'Quadro Geral'!$D$10:$H$58,4,FALSE)='Matriz Objetivos x Projetos'!$B23,VLOOKUP('Matriz Objetivos x Projetos'!R$10,'Quadro Geral'!$D$10:$H$40,5,FALSE)='Matriz Objetivos x Projetos'!$B23),"S","")),"")</f>
        <v/>
      </c>
      <c r="S23" s="30" t="str">
        <f>IFERROR(IF(VLOOKUP(S$10,'Quadro Geral'!$D$10:$H$58,3,FALSE)='Matriz Objetivos x Projetos'!$B23,"P",IF(OR(VLOOKUP('Matriz Objetivos x Projetos'!S$10,'Quadro Geral'!$D$10:$H$58,4,FALSE)='Matriz Objetivos x Projetos'!$B23,VLOOKUP('Matriz Objetivos x Projetos'!S$10,'Quadro Geral'!$D$10:$H$40,5,FALSE)='Matriz Objetivos x Projetos'!$B23),"S","")),"")</f>
        <v/>
      </c>
      <c r="T23" s="30" t="str">
        <f>IFERROR(IF(VLOOKUP(T$10,'Quadro Geral'!$D$10:$H$58,3,FALSE)='Matriz Objetivos x Projetos'!$B23,"P",IF(OR(VLOOKUP('Matriz Objetivos x Projetos'!T$10,'Quadro Geral'!$D$10:$H$58,4,FALSE)='Matriz Objetivos x Projetos'!$B23,VLOOKUP('Matriz Objetivos x Projetos'!T$10,'Quadro Geral'!$D$10:$H$40,5,FALSE)='Matriz Objetivos x Projetos'!$B23),"S","")),"")</f>
        <v/>
      </c>
      <c r="U23" s="30" t="str">
        <f>IFERROR(IF(VLOOKUP(U$10,'Quadro Geral'!$D$10:$H$58,3,FALSE)='Matriz Objetivos x Projetos'!$B23,"P",IF(OR(VLOOKUP('Matriz Objetivos x Projetos'!U$10,'Quadro Geral'!$D$10:$H$58,4,FALSE)='Matriz Objetivos x Projetos'!$B23,VLOOKUP('Matriz Objetivos x Projetos'!U$10,'Quadro Geral'!$D$10:$H$40,5,FALSE)='Matriz Objetivos x Projetos'!$B23),"S","")),"")</f>
        <v/>
      </c>
      <c r="V23" s="30" t="str">
        <f>IFERROR(IF(VLOOKUP(V$10,'Quadro Geral'!$D$10:$H$58,3,FALSE)='Matriz Objetivos x Projetos'!$B23,"P",IF(OR(VLOOKUP('Matriz Objetivos x Projetos'!V$10,'Quadro Geral'!$D$10:$H$58,4,FALSE)='Matriz Objetivos x Projetos'!$B23,VLOOKUP('Matriz Objetivos x Projetos'!V$10,'Quadro Geral'!$D$10:$H$40,5,FALSE)='Matriz Objetivos x Projetos'!$B23),"S","")),"")</f>
        <v/>
      </c>
      <c r="W23" s="30" t="str">
        <f>IFERROR(IF(VLOOKUP(W$10,'Quadro Geral'!$D$10:$H$58,3,FALSE)='Matriz Objetivos x Projetos'!$B23,"P",IF(OR(VLOOKUP('Matriz Objetivos x Projetos'!W$10,'Quadro Geral'!$D$10:$H$58,4,FALSE)='Matriz Objetivos x Projetos'!$B23,VLOOKUP('Matriz Objetivos x Projetos'!W$10,'Quadro Geral'!$D$10:$H$40,5,FALSE)='Matriz Objetivos x Projetos'!$B23),"S","")),"")</f>
        <v/>
      </c>
      <c r="X23" s="30" t="str">
        <f>IFERROR(IF(VLOOKUP(X$10,'Quadro Geral'!$D$10:$H$58,3,FALSE)='Matriz Objetivos x Projetos'!$B23,"P",IF(OR(VLOOKUP('Matriz Objetivos x Projetos'!X$10,'Quadro Geral'!$D$10:$H$58,4,FALSE)='Matriz Objetivos x Projetos'!$B23,VLOOKUP('Matriz Objetivos x Projetos'!X$10,'Quadro Geral'!$D$10:$H$40,5,FALSE)='Matriz Objetivos x Projetos'!$B23),"S","")),"")</f>
        <v/>
      </c>
      <c r="Y23" s="27">
        <f t="shared" si="0"/>
        <v>0</v>
      </c>
      <c r="Z23" s="25" t="str">
        <f t="shared" si="1"/>
        <v>Processos Internos</v>
      </c>
    </row>
    <row r="24" spans="1:26" ht="45" customHeight="1" x14ac:dyDescent="0.2">
      <c r="A24" s="337"/>
      <c r="B24" s="197" t="s">
        <v>116</v>
      </c>
      <c r="C24" s="30" t="str">
        <f>IFERROR(IF(VLOOKUP(C$10,'Quadro Geral'!$D$10:$H$58,3,FALSE)='Matriz Objetivos x Projetos'!$B24,"P",IF(OR(VLOOKUP('Matriz Objetivos x Projetos'!C$10,'Quadro Geral'!$D$10:$H$58,4,FALSE)='Matriz Objetivos x Projetos'!$B24,VLOOKUP('Matriz Objetivos x Projetos'!C$10,'Quadro Geral'!$D$10:$H$40,5,FALSE)='Matriz Objetivos x Projetos'!$B24),"S","")),"")</f>
        <v>P</v>
      </c>
      <c r="D24" s="30" t="str">
        <f>IFERROR(IF(VLOOKUP(D$10,'Quadro Geral'!$D$10:$H$58,3,FALSE)='Matriz Objetivos x Projetos'!$B24,"P",IF(OR(VLOOKUP('Matriz Objetivos x Projetos'!D$10,'Quadro Geral'!$D$10:$H$58,4,FALSE)='Matriz Objetivos x Projetos'!$B24,VLOOKUP('Matriz Objetivos x Projetos'!D$10,'Quadro Geral'!$D$10:$H$40,5,FALSE)='Matriz Objetivos x Projetos'!$B24),"S","")),"")</f>
        <v>S</v>
      </c>
      <c r="E24" s="30" t="str">
        <f>IFERROR(IF(VLOOKUP(E$10,'Quadro Geral'!$D$10:$H$58,3,FALSE)='Matriz Objetivos x Projetos'!$B24,"P",IF(OR(VLOOKUP('Matriz Objetivos x Projetos'!E$10,'Quadro Geral'!$D$10:$H$58,4,FALSE)='Matriz Objetivos x Projetos'!$B24,VLOOKUP('Matriz Objetivos x Projetos'!E$10,'Quadro Geral'!$D$10:$H$40,5,FALSE)='Matriz Objetivos x Projetos'!$B24),"S","")),"")</f>
        <v>S</v>
      </c>
      <c r="F24" s="30" t="str">
        <f>IFERROR(IF(VLOOKUP(F$10,'Quadro Geral'!$D$10:$H$58,3,FALSE)='Matriz Objetivos x Projetos'!$B24,"P",IF(OR(VLOOKUP('Matriz Objetivos x Projetos'!F$10,'Quadro Geral'!$D$10:$H$58,4,FALSE)='Matriz Objetivos x Projetos'!$B24,VLOOKUP('Matriz Objetivos x Projetos'!F$10,'Quadro Geral'!$D$10:$H$40,5,FALSE)='Matriz Objetivos x Projetos'!$B24),"S","")),"")</f>
        <v/>
      </c>
      <c r="G24" s="30" t="str">
        <f>IFERROR(IF(VLOOKUP(G$10,'Quadro Geral'!$D$10:$H$58,3,FALSE)='Matriz Objetivos x Projetos'!$B24,"P",IF(OR(VLOOKUP('Matriz Objetivos x Projetos'!G$10,'Quadro Geral'!$D$10:$H$58,4,FALSE)='Matriz Objetivos x Projetos'!$B24,VLOOKUP('Matriz Objetivos x Projetos'!G$10,'Quadro Geral'!$D$10:$H$40,5,FALSE)='Matriz Objetivos x Projetos'!$B24),"S","")),"")</f>
        <v/>
      </c>
      <c r="H24" s="30" t="str">
        <f>IFERROR(IF(VLOOKUP(H$10,'Quadro Geral'!$D$10:$H$58,3,FALSE)='Matriz Objetivos x Projetos'!$B24,"P",IF(OR(VLOOKUP('Matriz Objetivos x Projetos'!H$10,'Quadro Geral'!$D$10:$H$58,4,FALSE)='Matriz Objetivos x Projetos'!$B24,VLOOKUP('Matriz Objetivos x Projetos'!H$10,'Quadro Geral'!$D$10:$H$40,5,FALSE)='Matriz Objetivos x Projetos'!$B24),"S","")),"")</f>
        <v/>
      </c>
      <c r="I24" s="30" t="str">
        <f>IFERROR(IF(VLOOKUP(I$10,'Quadro Geral'!$D$10:$H$58,3,FALSE)='Matriz Objetivos x Projetos'!$B24,"P",IF(OR(VLOOKUP('Matriz Objetivos x Projetos'!I$10,'Quadro Geral'!$D$10:$H$58,4,FALSE)='Matriz Objetivos x Projetos'!$B24,VLOOKUP('Matriz Objetivos x Projetos'!I$10,'Quadro Geral'!$D$10:$H$40,5,FALSE)='Matriz Objetivos x Projetos'!$B24),"S","")),"")</f>
        <v/>
      </c>
      <c r="J24" s="30" t="str">
        <f>IFERROR(IF(VLOOKUP(J$10,'Quadro Geral'!$D$10:$H$58,3,FALSE)='Matriz Objetivos x Projetos'!$B24,"P",IF(OR(VLOOKUP('Matriz Objetivos x Projetos'!J$10,'Quadro Geral'!$D$10:$H$58,4,FALSE)='Matriz Objetivos x Projetos'!$B24,VLOOKUP('Matriz Objetivos x Projetos'!J$10,'Quadro Geral'!$D$10:$H$40,5,FALSE)='Matriz Objetivos x Projetos'!$B24),"S","")),"")</f>
        <v/>
      </c>
      <c r="K24" s="30" t="str">
        <f>IFERROR(IF(VLOOKUP(K$10,'Quadro Geral'!$D$10:$H$58,3,FALSE)='Matriz Objetivos x Projetos'!$B24,"P",IF(OR(VLOOKUP('Matriz Objetivos x Projetos'!K$10,'Quadro Geral'!$D$10:$H$58,4,FALSE)='Matriz Objetivos x Projetos'!$B24,VLOOKUP('Matriz Objetivos x Projetos'!K$10,'Quadro Geral'!$D$10:$H$40,5,FALSE)='Matriz Objetivos x Projetos'!$B24),"S","")),"")</f>
        <v/>
      </c>
      <c r="L24" s="30" t="str">
        <f>IFERROR(IF(VLOOKUP(L$10,'Quadro Geral'!$D$10:$H$58,3,FALSE)='Matriz Objetivos x Projetos'!$B24,"P",IF(OR(VLOOKUP('Matriz Objetivos x Projetos'!L$10,'Quadro Geral'!$D$10:$H$58,4,FALSE)='Matriz Objetivos x Projetos'!$B24,VLOOKUP('Matriz Objetivos x Projetos'!L$10,'Quadro Geral'!$D$10:$H$40,5,FALSE)='Matriz Objetivos x Projetos'!$B24),"S","")),"")</f>
        <v/>
      </c>
      <c r="M24" s="30" t="str">
        <f>IFERROR(IF(VLOOKUP(M$10,'Quadro Geral'!$D$10:$H$58,3,FALSE)='Matriz Objetivos x Projetos'!$B24,"P",IF(OR(VLOOKUP('Matriz Objetivos x Projetos'!M$10,'Quadro Geral'!$D$10:$H$58,4,FALSE)='Matriz Objetivos x Projetos'!$B24,VLOOKUP('Matriz Objetivos x Projetos'!M$10,'Quadro Geral'!$D$10:$H$40,5,FALSE)='Matriz Objetivos x Projetos'!$B24),"S","")),"")</f>
        <v/>
      </c>
      <c r="N24" s="30" t="str">
        <f>IFERROR(IF(VLOOKUP(N$10,'Quadro Geral'!$D$10:$H$58,3,FALSE)='Matriz Objetivos x Projetos'!$B24,"P",IF(OR(VLOOKUP('Matriz Objetivos x Projetos'!N$10,'Quadro Geral'!$D$10:$H$58,4,FALSE)='Matriz Objetivos x Projetos'!$B24,VLOOKUP('Matriz Objetivos x Projetos'!N$10,'Quadro Geral'!$D$10:$H$40,5,FALSE)='Matriz Objetivos x Projetos'!$B24),"S","")),"")</f>
        <v/>
      </c>
      <c r="O24" s="30" t="str">
        <f>IFERROR(IF(VLOOKUP(O$10,'Quadro Geral'!$D$10:$H$58,3,FALSE)='Matriz Objetivos x Projetos'!$B24,"P",IF(OR(VLOOKUP('Matriz Objetivos x Projetos'!O$10,'Quadro Geral'!$D$10:$H$58,4,FALSE)='Matriz Objetivos x Projetos'!$B24,VLOOKUP('Matriz Objetivos x Projetos'!O$10,'Quadro Geral'!$D$10:$H$40,5,FALSE)='Matriz Objetivos x Projetos'!$B24),"S","")),"")</f>
        <v>S</v>
      </c>
      <c r="P24" s="30" t="str">
        <f>IFERROR(IF(VLOOKUP(P$10,'Quadro Geral'!$D$10:$H$58,3,FALSE)='Matriz Objetivos x Projetos'!$B24,"P",IF(OR(VLOOKUP('Matriz Objetivos x Projetos'!P$10,'Quadro Geral'!$D$10:$H$58,4,FALSE)='Matriz Objetivos x Projetos'!$B24,VLOOKUP('Matriz Objetivos x Projetos'!P$10,'Quadro Geral'!$D$10:$H$40,5,FALSE)='Matriz Objetivos x Projetos'!$B24),"S","")),"")</f>
        <v>S</v>
      </c>
      <c r="Q24" s="30" t="str">
        <f>IFERROR(IF(VLOOKUP(Q$10,'Quadro Geral'!$D$10:$H$58,3,FALSE)='Matriz Objetivos x Projetos'!$B24,"P",IF(OR(VLOOKUP('Matriz Objetivos x Projetos'!Q$10,'Quadro Geral'!$D$10:$H$58,4,FALSE)='Matriz Objetivos x Projetos'!$B24,VLOOKUP('Matriz Objetivos x Projetos'!Q$10,'Quadro Geral'!$D$10:$H$40,5,FALSE)='Matriz Objetivos x Projetos'!$B24),"S","")),"")</f>
        <v>S</v>
      </c>
      <c r="R24" s="30" t="str">
        <f>IFERROR(IF(VLOOKUP(R$10,'Quadro Geral'!$D$10:$H$58,3,FALSE)='Matriz Objetivos x Projetos'!$B24,"P",IF(OR(VLOOKUP('Matriz Objetivos x Projetos'!R$10,'Quadro Geral'!$D$10:$H$58,4,FALSE)='Matriz Objetivos x Projetos'!$B24,VLOOKUP('Matriz Objetivos x Projetos'!R$10,'Quadro Geral'!$D$10:$H$40,5,FALSE)='Matriz Objetivos x Projetos'!$B24),"S","")),"")</f>
        <v/>
      </c>
      <c r="S24" s="30" t="str">
        <f>IFERROR(IF(VLOOKUP(S$10,'Quadro Geral'!$D$10:$H$58,3,FALSE)='Matriz Objetivos x Projetos'!$B24,"P",IF(OR(VLOOKUP('Matriz Objetivos x Projetos'!S$10,'Quadro Geral'!$D$10:$H$58,4,FALSE)='Matriz Objetivos x Projetos'!$B24,VLOOKUP('Matriz Objetivos x Projetos'!S$10,'Quadro Geral'!$D$10:$H$40,5,FALSE)='Matriz Objetivos x Projetos'!$B24),"S","")),"")</f>
        <v/>
      </c>
      <c r="T24" s="30" t="str">
        <f>IFERROR(IF(VLOOKUP(T$10,'Quadro Geral'!$D$10:$H$58,3,FALSE)='Matriz Objetivos x Projetos'!$B24,"P",IF(OR(VLOOKUP('Matriz Objetivos x Projetos'!T$10,'Quadro Geral'!$D$10:$H$58,4,FALSE)='Matriz Objetivos x Projetos'!$B24,VLOOKUP('Matriz Objetivos x Projetos'!T$10,'Quadro Geral'!$D$10:$H$40,5,FALSE)='Matriz Objetivos x Projetos'!$B24),"S","")),"")</f>
        <v/>
      </c>
      <c r="U24" s="30" t="str">
        <f>IFERROR(IF(VLOOKUP(U$10,'Quadro Geral'!$D$10:$H$58,3,FALSE)='Matriz Objetivos x Projetos'!$B24,"P",IF(OR(VLOOKUP('Matriz Objetivos x Projetos'!U$10,'Quadro Geral'!$D$10:$H$58,4,FALSE)='Matriz Objetivos x Projetos'!$B24,VLOOKUP('Matriz Objetivos x Projetos'!U$10,'Quadro Geral'!$D$10:$H$40,5,FALSE)='Matriz Objetivos x Projetos'!$B24),"S","")),"")</f>
        <v/>
      </c>
      <c r="V24" s="30" t="str">
        <f>IFERROR(IF(VLOOKUP(V$10,'Quadro Geral'!$D$10:$H$58,3,FALSE)='Matriz Objetivos x Projetos'!$B24,"P",IF(OR(VLOOKUP('Matriz Objetivos x Projetos'!V$10,'Quadro Geral'!$D$10:$H$58,4,FALSE)='Matriz Objetivos x Projetos'!$B24,VLOOKUP('Matriz Objetivos x Projetos'!V$10,'Quadro Geral'!$D$10:$H$40,5,FALSE)='Matriz Objetivos x Projetos'!$B24),"S","")),"")</f>
        <v/>
      </c>
      <c r="W24" s="30" t="str">
        <f>IFERROR(IF(VLOOKUP(W$10,'Quadro Geral'!$D$10:$H$58,3,FALSE)='Matriz Objetivos x Projetos'!$B24,"P",IF(OR(VLOOKUP('Matriz Objetivos x Projetos'!W$10,'Quadro Geral'!$D$10:$H$58,4,FALSE)='Matriz Objetivos x Projetos'!$B24,VLOOKUP('Matriz Objetivos x Projetos'!W$10,'Quadro Geral'!$D$10:$H$40,5,FALSE)='Matriz Objetivos x Projetos'!$B24),"S","")),"")</f>
        <v/>
      </c>
      <c r="X24" s="30" t="str">
        <f>IFERROR(IF(VLOOKUP(X$10,'Quadro Geral'!$D$10:$H$58,3,FALSE)='Matriz Objetivos x Projetos'!$B24,"P",IF(OR(VLOOKUP('Matriz Objetivos x Projetos'!X$10,'Quadro Geral'!$D$10:$H$58,4,FALSE)='Matriz Objetivos x Projetos'!$B24,VLOOKUP('Matriz Objetivos x Projetos'!X$10,'Quadro Geral'!$D$10:$H$40,5,FALSE)='Matriz Objetivos x Projetos'!$B24),"S","")),"")</f>
        <v/>
      </c>
      <c r="Y24" s="27">
        <f t="shared" si="0"/>
        <v>0</v>
      </c>
      <c r="Z24" s="25" t="str">
        <f t="shared" si="1"/>
        <v>Processos Internos</v>
      </c>
    </row>
    <row r="25" spans="1:26" ht="45" customHeight="1" x14ac:dyDescent="0.2">
      <c r="A25" s="200" t="s">
        <v>138</v>
      </c>
      <c r="B25" s="197" t="s">
        <v>118</v>
      </c>
      <c r="C25" s="30" t="str">
        <f>IFERROR(IF(VLOOKUP(C$10,'Quadro Geral'!$D$10:$H$58,3,FALSE)='Matriz Objetivos x Projetos'!$B25,"P",IF(OR(VLOOKUP('Matriz Objetivos x Projetos'!C$10,'Quadro Geral'!$D$10:$H$58,4,FALSE)='Matriz Objetivos x Projetos'!$B25,VLOOKUP('Matriz Objetivos x Projetos'!C$10,'Quadro Geral'!$D$10:$H$40,5,FALSE)='Matriz Objetivos x Projetos'!$B25),"S","")),"")</f>
        <v/>
      </c>
      <c r="D25" s="30" t="str">
        <f>IFERROR(IF(VLOOKUP(D$10,'Quadro Geral'!$D$10:$H$58,3,FALSE)='Matriz Objetivos x Projetos'!$B25,"P",IF(OR(VLOOKUP('Matriz Objetivos x Projetos'!D$10,'Quadro Geral'!$D$10:$H$58,4,FALSE)='Matriz Objetivos x Projetos'!$B25,VLOOKUP('Matriz Objetivos x Projetos'!D$10,'Quadro Geral'!$D$10:$H$40,5,FALSE)='Matriz Objetivos x Projetos'!$B25),"S","")),"")</f>
        <v>S</v>
      </c>
      <c r="E25" s="30" t="str">
        <f>IFERROR(IF(VLOOKUP(E$10,'Quadro Geral'!$D$10:$H$58,3,FALSE)='Matriz Objetivos x Projetos'!$B25,"P",IF(OR(VLOOKUP('Matriz Objetivos x Projetos'!E$10,'Quadro Geral'!$D$10:$H$58,4,FALSE)='Matriz Objetivos x Projetos'!$B25,VLOOKUP('Matriz Objetivos x Projetos'!E$10,'Quadro Geral'!$D$10:$H$40,5,FALSE)='Matriz Objetivos x Projetos'!$B25),"S","")),"")</f>
        <v/>
      </c>
      <c r="F25" s="30" t="str">
        <f>IFERROR(IF(VLOOKUP(F$10,'Quadro Geral'!$D$10:$H$58,3,FALSE)='Matriz Objetivos x Projetos'!$B25,"P",IF(OR(VLOOKUP('Matriz Objetivos x Projetos'!F$10,'Quadro Geral'!$D$10:$H$58,4,FALSE)='Matriz Objetivos x Projetos'!$B25,VLOOKUP('Matriz Objetivos x Projetos'!F$10,'Quadro Geral'!$D$10:$H$40,5,FALSE)='Matriz Objetivos x Projetos'!$B25),"S","")),"")</f>
        <v/>
      </c>
      <c r="G25" s="30" t="str">
        <f>IFERROR(IF(VLOOKUP(G$10,'Quadro Geral'!$D$10:$H$58,3,FALSE)='Matriz Objetivos x Projetos'!$B25,"P",IF(OR(VLOOKUP('Matriz Objetivos x Projetos'!G$10,'Quadro Geral'!$D$10:$H$58,4,FALSE)='Matriz Objetivos x Projetos'!$B25,VLOOKUP('Matriz Objetivos x Projetos'!G$10,'Quadro Geral'!$D$10:$H$40,5,FALSE)='Matriz Objetivos x Projetos'!$B25),"S","")),"")</f>
        <v/>
      </c>
      <c r="H25" s="30" t="str">
        <f>IFERROR(IF(VLOOKUP(H$10,'Quadro Geral'!$D$10:$H$58,3,FALSE)='Matriz Objetivos x Projetos'!$B25,"P",IF(OR(VLOOKUP('Matriz Objetivos x Projetos'!H$10,'Quadro Geral'!$D$10:$H$58,4,FALSE)='Matriz Objetivos x Projetos'!$B25,VLOOKUP('Matriz Objetivos x Projetos'!H$10,'Quadro Geral'!$D$10:$H$40,5,FALSE)='Matriz Objetivos x Projetos'!$B25),"S","")),"")</f>
        <v/>
      </c>
      <c r="I25" s="30" t="str">
        <f>IFERROR(IF(VLOOKUP(I$10,'Quadro Geral'!$D$10:$H$58,3,FALSE)='Matriz Objetivos x Projetos'!$B25,"P",IF(OR(VLOOKUP('Matriz Objetivos x Projetos'!I$10,'Quadro Geral'!$D$10:$H$58,4,FALSE)='Matriz Objetivos x Projetos'!$B25,VLOOKUP('Matriz Objetivos x Projetos'!I$10,'Quadro Geral'!$D$10:$H$40,5,FALSE)='Matriz Objetivos x Projetos'!$B25),"S","")),"")</f>
        <v>S</v>
      </c>
      <c r="J25" s="30" t="str">
        <f>IFERROR(IF(VLOOKUP(J$10,'Quadro Geral'!$D$10:$H$58,3,FALSE)='Matriz Objetivos x Projetos'!$B25,"P",IF(OR(VLOOKUP('Matriz Objetivos x Projetos'!J$10,'Quadro Geral'!$D$10:$H$58,4,FALSE)='Matriz Objetivos x Projetos'!$B25,VLOOKUP('Matriz Objetivos x Projetos'!J$10,'Quadro Geral'!$D$10:$H$40,5,FALSE)='Matriz Objetivos x Projetos'!$B25),"S","")),"")</f>
        <v/>
      </c>
      <c r="K25" s="30" t="str">
        <f>IFERROR(IF(VLOOKUP(K$10,'Quadro Geral'!$D$10:$H$58,3,FALSE)='Matriz Objetivos x Projetos'!$B25,"P",IF(OR(VLOOKUP('Matriz Objetivos x Projetos'!K$10,'Quadro Geral'!$D$10:$H$58,4,FALSE)='Matriz Objetivos x Projetos'!$B25,VLOOKUP('Matriz Objetivos x Projetos'!K$10,'Quadro Geral'!$D$10:$H$40,5,FALSE)='Matriz Objetivos x Projetos'!$B25),"S","")),"")</f>
        <v/>
      </c>
      <c r="L25" s="30" t="str">
        <f>IFERROR(IF(VLOOKUP(L$10,'Quadro Geral'!$D$10:$H$58,3,FALSE)='Matriz Objetivos x Projetos'!$B25,"P",IF(OR(VLOOKUP('Matriz Objetivos x Projetos'!L$10,'Quadro Geral'!$D$10:$H$58,4,FALSE)='Matriz Objetivos x Projetos'!$B25,VLOOKUP('Matriz Objetivos x Projetos'!L$10,'Quadro Geral'!$D$10:$H$40,5,FALSE)='Matriz Objetivos x Projetos'!$B25),"S","")),"")</f>
        <v>P</v>
      </c>
      <c r="M25" s="30" t="str">
        <f>IFERROR(IF(VLOOKUP(M$10,'Quadro Geral'!$D$10:$H$58,3,FALSE)='Matriz Objetivos x Projetos'!$B25,"P",IF(OR(VLOOKUP('Matriz Objetivos x Projetos'!M$10,'Quadro Geral'!$D$10:$H$58,4,FALSE)='Matriz Objetivos x Projetos'!$B25,VLOOKUP('Matriz Objetivos x Projetos'!M$10,'Quadro Geral'!$D$10:$H$40,5,FALSE)='Matriz Objetivos x Projetos'!$B25),"S","")),"")</f>
        <v/>
      </c>
      <c r="N25" s="30" t="str">
        <f>IFERROR(IF(VLOOKUP(N$10,'Quadro Geral'!$D$10:$H$58,3,FALSE)='Matriz Objetivos x Projetos'!$B25,"P",IF(OR(VLOOKUP('Matriz Objetivos x Projetos'!N$10,'Quadro Geral'!$D$10:$H$58,4,FALSE)='Matriz Objetivos x Projetos'!$B25,VLOOKUP('Matriz Objetivos x Projetos'!N$10,'Quadro Geral'!$D$10:$H$40,5,FALSE)='Matriz Objetivos x Projetos'!$B25),"S","")),"")</f>
        <v>S</v>
      </c>
      <c r="O25" s="30" t="str">
        <f>IFERROR(IF(VLOOKUP(O$10,'Quadro Geral'!$D$10:$H$58,3,FALSE)='Matriz Objetivos x Projetos'!$B25,"P",IF(OR(VLOOKUP('Matriz Objetivos x Projetos'!O$10,'Quadro Geral'!$D$10:$H$58,4,FALSE)='Matriz Objetivos x Projetos'!$B25,VLOOKUP('Matriz Objetivos x Projetos'!O$10,'Quadro Geral'!$D$10:$H$40,5,FALSE)='Matriz Objetivos x Projetos'!$B25),"S","")),"")</f>
        <v/>
      </c>
      <c r="P25" s="30" t="str">
        <f>IFERROR(IF(VLOOKUP(P$10,'Quadro Geral'!$D$10:$H$58,3,FALSE)='Matriz Objetivos x Projetos'!$B25,"P",IF(OR(VLOOKUP('Matriz Objetivos x Projetos'!P$10,'Quadro Geral'!$D$10:$H$58,4,FALSE)='Matriz Objetivos x Projetos'!$B25,VLOOKUP('Matriz Objetivos x Projetos'!P$10,'Quadro Geral'!$D$10:$H$40,5,FALSE)='Matriz Objetivos x Projetos'!$B25),"S","")),"")</f>
        <v/>
      </c>
      <c r="Q25" s="30" t="str">
        <f>IFERROR(IF(VLOOKUP(Q$10,'Quadro Geral'!$D$10:$H$58,3,FALSE)='Matriz Objetivos x Projetos'!$B25,"P",IF(OR(VLOOKUP('Matriz Objetivos x Projetos'!Q$10,'Quadro Geral'!$D$10:$H$58,4,FALSE)='Matriz Objetivos x Projetos'!$B25,VLOOKUP('Matriz Objetivos x Projetos'!Q$10,'Quadro Geral'!$D$10:$H$40,5,FALSE)='Matriz Objetivos x Projetos'!$B25),"S","")),"")</f>
        <v/>
      </c>
      <c r="R25" s="30" t="str">
        <f>IFERROR(IF(VLOOKUP(R$10,'Quadro Geral'!$D$10:$H$58,3,FALSE)='Matriz Objetivos x Projetos'!$B25,"P",IF(OR(VLOOKUP('Matriz Objetivos x Projetos'!R$10,'Quadro Geral'!$D$10:$H$58,4,FALSE)='Matriz Objetivos x Projetos'!$B25,VLOOKUP('Matriz Objetivos x Projetos'!R$10,'Quadro Geral'!$D$10:$H$40,5,FALSE)='Matriz Objetivos x Projetos'!$B25),"S","")),"")</f>
        <v/>
      </c>
      <c r="S25" s="30" t="str">
        <f>IFERROR(IF(VLOOKUP(S$10,'Quadro Geral'!$D$10:$H$58,3,FALSE)='Matriz Objetivos x Projetos'!$B25,"P",IF(OR(VLOOKUP('Matriz Objetivos x Projetos'!S$10,'Quadro Geral'!$D$10:$H$58,4,FALSE)='Matriz Objetivos x Projetos'!$B25,VLOOKUP('Matriz Objetivos x Projetos'!S$10,'Quadro Geral'!$D$10:$H$40,5,FALSE)='Matriz Objetivos x Projetos'!$B25),"S","")),"")</f>
        <v/>
      </c>
      <c r="T25" s="30" t="str">
        <f>IFERROR(IF(VLOOKUP(T$10,'Quadro Geral'!$D$10:$H$58,3,FALSE)='Matriz Objetivos x Projetos'!$B25,"P",IF(OR(VLOOKUP('Matriz Objetivos x Projetos'!T$10,'Quadro Geral'!$D$10:$H$58,4,FALSE)='Matriz Objetivos x Projetos'!$B25,VLOOKUP('Matriz Objetivos x Projetos'!T$10,'Quadro Geral'!$D$10:$H$40,5,FALSE)='Matriz Objetivos x Projetos'!$B25),"S","")),"")</f>
        <v/>
      </c>
      <c r="U25" s="30" t="str">
        <f>IFERROR(IF(VLOOKUP(U$10,'Quadro Geral'!$D$10:$H$58,3,FALSE)='Matriz Objetivos x Projetos'!$B25,"P",IF(OR(VLOOKUP('Matriz Objetivos x Projetos'!U$10,'Quadro Geral'!$D$10:$H$58,4,FALSE)='Matriz Objetivos x Projetos'!$B25,VLOOKUP('Matriz Objetivos x Projetos'!U$10,'Quadro Geral'!$D$10:$H$40,5,FALSE)='Matriz Objetivos x Projetos'!$B25),"S","")),"")</f>
        <v/>
      </c>
      <c r="V25" s="30" t="str">
        <f>IFERROR(IF(VLOOKUP(V$10,'Quadro Geral'!$D$10:$H$58,3,FALSE)='Matriz Objetivos x Projetos'!$B25,"P",IF(OR(VLOOKUP('Matriz Objetivos x Projetos'!V$10,'Quadro Geral'!$D$10:$H$58,4,FALSE)='Matriz Objetivos x Projetos'!$B25,VLOOKUP('Matriz Objetivos x Projetos'!V$10,'Quadro Geral'!$D$10:$H$40,5,FALSE)='Matriz Objetivos x Projetos'!$B25),"S","")),"")</f>
        <v/>
      </c>
      <c r="W25" s="30" t="str">
        <f>IFERROR(IF(VLOOKUP(W$10,'Quadro Geral'!$D$10:$H$58,3,FALSE)='Matriz Objetivos x Projetos'!$B25,"P",IF(OR(VLOOKUP('Matriz Objetivos x Projetos'!W$10,'Quadro Geral'!$D$10:$H$58,4,FALSE)='Matriz Objetivos x Projetos'!$B25,VLOOKUP('Matriz Objetivos x Projetos'!W$10,'Quadro Geral'!$D$10:$H$40,5,FALSE)='Matriz Objetivos x Projetos'!$B25),"S","")),"")</f>
        <v/>
      </c>
      <c r="X25" s="30" t="str">
        <f>IFERROR(IF(VLOOKUP(X$10,'Quadro Geral'!$D$10:$H$58,3,FALSE)='Matriz Objetivos x Projetos'!$B25,"P",IF(OR(VLOOKUP('Matriz Objetivos x Projetos'!X$10,'Quadro Geral'!$D$10:$H$58,4,FALSE)='Matriz Objetivos x Projetos'!$B25,VLOOKUP('Matriz Objetivos x Projetos'!X$10,'Quadro Geral'!$D$10:$H$40,5,FALSE)='Matriz Objetivos x Projetos'!$B25),"S","")),"")</f>
        <v/>
      </c>
      <c r="Y25" s="27">
        <f t="shared" si="0"/>
        <v>0</v>
      </c>
      <c r="Z25" s="25" t="str">
        <f t="shared" si="1"/>
        <v>Pessoas e Infraestrutura</v>
      </c>
    </row>
    <row r="26" spans="1:26" ht="45" customHeight="1" x14ac:dyDescent="0.2">
      <c r="A26" s="201"/>
      <c r="B26" s="197" t="s">
        <v>122</v>
      </c>
      <c r="C26" s="30" t="str">
        <f>IFERROR(IF(VLOOKUP(C$10,'Quadro Geral'!$D$10:$H$58,3,FALSE)='Matriz Objetivos x Projetos'!$B26,"P",IF(OR(VLOOKUP('Matriz Objetivos x Projetos'!C$10,'Quadro Geral'!$D$10:$H$58,4,FALSE)='Matriz Objetivos x Projetos'!$B26,VLOOKUP('Matriz Objetivos x Projetos'!C$10,'Quadro Geral'!$D$10:$H$40,5,FALSE)='Matriz Objetivos x Projetos'!$B26),"S","")),"")</f>
        <v/>
      </c>
      <c r="D26" s="30" t="str">
        <f>IFERROR(IF(VLOOKUP(D$10,'Quadro Geral'!$D$10:$H$58,3,FALSE)='Matriz Objetivos x Projetos'!$B26,"P",IF(OR(VLOOKUP('Matriz Objetivos x Projetos'!D$10,'Quadro Geral'!$D$10:$H$58,4,FALSE)='Matriz Objetivos x Projetos'!$B26,VLOOKUP('Matriz Objetivos x Projetos'!D$10,'Quadro Geral'!$D$10:$H$40,5,FALSE)='Matriz Objetivos x Projetos'!$B26),"S","")),"")</f>
        <v/>
      </c>
      <c r="E26" s="30" t="str">
        <f>IFERROR(IF(VLOOKUP(E$10,'Quadro Geral'!$D$10:$H$58,3,FALSE)='Matriz Objetivos x Projetos'!$B26,"P",IF(OR(VLOOKUP('Matriz Objetivos x Projetos'!E$10,'Quadro Geral'!$D$10:$H$58,4,FALSE)='Matriz Objetivos x Projetos'!$B26,VLOOKUP('Matriz Objetivos x Projetos'!E$10,'Quadro Geral'!$D$10:$H$40,5,FALSE)='Matriz Objetivos x Projetos'!$B26),"S","")),"")</f>
        <v/>
      </c>
      <c r="F26" s="30" t="str">
        <f>IFERROR(IF(VLOOKUP(F$10,'Quadro Geral'!$D$10:$H$58,3,FALSE)='Matriz Objetivos x Projetos'!$B26,"P",IF(OR(VLOOKUP('Matriz Objetivos x Projetos'!F$10,'Quadro Geral'!$D$10:$H$58,4,FALSE)='Matriz Objetivos x Projetos'!$B26,VLOOKUP('Matriz Objetivos x Projetos'!F$10,'Quadro Geral'!$D$10:$H$40,5,FALSE)='Matriz Objetivos x Projetos'!$B26),"S","")),"")</f>
        <v/>
      </c>
      <c r="G26" s="30" t="str">
        <f>IFERROR(IF(VLOOKUP(G$10,'Quadro Geral'!$D$10:$H$58,3,FALSE)='Matriz Objetivos x Projetos'!$B26,"P",IF(OR(VLOOKUP('Matriz Objetivos x Projetos'!G$10,'Quadro Geral'!$D$10:$H$58,4,FALSE)='Matriz Objetivos x Projetos'!$B26,VLOOKUP('Matriz Objetivos x Projetos'!G$10,'Quadro Geral'!$D$10:$H$40,5,FALSE)='Matriz Objetivos x Projetos'!$B26),"S","")),"")</f>
        <v/>
      </c>
      <c r="H26" s="30" t="str">
        <f>IFERROR(IF(VLOOKUP(H$10,'Quadro Geral'!$D$10:$H$58,3,FALSE)='Matriz Objetivos x Projetos'!$B26,"P",IF(OR(VLOOKUP('Matriz Objetivos x Projetos'!H$10,'Quadro Geral'!$D$10:$H$58,4,FALSE)='Matriz Objetivos x Projetos'!$B26,VLOOKUP('Matriz Objetivos x Projetos'!H$10,'Quadro Geral'!$D$10:$H$40,5,FALSE)='Matriz Objetivos x Projetos'!$B26),"S","")),"")</f>
        <v/>
      </c>
      <c r="I26" s="30" t="str">
        <f>IFERROR(IF(VLOOKUP(I$10,'Quadro Geral'!$D$10:$H$58,3,FALSE)='Matriz Objetivos x Projetos'!$B26,"P",IF(OR(VLOOKUP('Matriz Objetivos x Projetos'!I$10,'Quadro Geral'!$D$10:$H$58,4,FALSE)='Matriz Objetivos x Projetos'!$B26,VLOOKUP('Matriz Objetivos x Projetos'!I$10,'Quadro Geral'!$D$10:$H$40,5,FALSE)='Matriz Objetivos x Projetos'!$B26),"S","")),"")</f>
        <v/>
      </c>
      <c r="J26" s="30" t="str">
        <f>IFERROR(IF(VLOOKUP(J$10,'Quadro Geral'!$D$10:$H$58,3,FALSE)='Matriz Objetivos x Projetos'!$B26,"P",IF(OR(VLOOKUP('Matriz Objetivos x Projetos'!J$10,'Quadro Geral'!$D$10:$H$58,4,FALSE)='Matriz Objetivos x Projetos'!$B26,VLOOKUP('Matriz Objetivos x Projetos'!J$10,'Quadro Geral'!$D$10:$H$40,5,FALSE)='Matriz Objetivos x Projetos'!$B26),"S","")),"")</f>
        <v/>
      </c>
      <c r="K26" s="30" t="str">
        <f>IFERROR(IF(VLOOKUP(K$10,'Quadro Geral'!$D$10:$H$58,3,FALSE)='Matriz Objetivos x Projetos'!$B26,"P",IF(OR(VLOOKUP('Matriz Objetivos x Projetos'!K$10,'Quadro Geral'!$D$10:$H$58,4,FALSE)='Matriz Objetivos x Projetos'!$B26,VLOOKUP('Matriz Objetivos x Projetos'!K$10,'Quadro Geral'!$D$10:$H$40,5,FALSE)='Matriz Objetivos x Projetos'!$B26),"S","")),"")</f>
        <v/>
      </c>
      <c r="L26" s="30" t="str">
        <f>IFERROR(IF(VLOOKUP(L$10,'Quadro Geral'!$D$10:$H$58,3,FALSE)='Matriz Objetivos x Projetos'!$B26,"P",IF(OR(VLOOKUP('Matriz Objetivos x Projetos'!L$10,'Quadro Geral'!$D$10:$H$58,4,FALSE)='Matriz Objetivos x Projetos'!$B26,VLOOKUP('Matriz Objetivos x Projetos'!L$10,'Quadro Geral'!$D$10:$H$40,5,FALSE)='Matriz Objetivos x Projetos'!$B26),"S","")),"")</f>
        <v>S</v>
      </c>
      <c r="M26" s="30" t="str">
        <f>IFERROR(IF(VLOOKUP(M$10,'Quadro Geral'!$D$10:$H$58,3,FALSE)='Matriz Objetivos x Projetos'!$B26,"P",IF(OR(VLOOKUP('Matriz Objetivos x Projetos'!M$10,'Quadro Geral'!$D$10:$H$58,4,FALSE)='Matriz Objetivos x Projetos'!$B26,VLOOKUP('Matriz Objetivos x Projetos'!M$10,'Quadro Geral'!$D$10:$H$40,5,FALSE)='Matriz Objetivos x Projetos'!$B26),"S","")),"")</f>
        <v>S</v>
      </c>
      <c r="N26" s="30" t="str">
        <f>IFERROR(IF(VLOOKUP(N$10,'Quadro Geral'!$D$10:$H$58,3,FALSE)='Matriz Objetivos x Projetos'!$B26,"P",IF(OR(VLOOKUP('Matriz Objetivos x Projetos'!N$10,'Quadro Geral'!$D$10:$H$58,4,FALSE)='Matriz Objetivos x Projetos'!$B26,VLOOKUP('Matriz Objetivos x Projetos'!N$10,'Quadro Geral'!$D$10:$H$40,5,FALSE)='Matriz Objetivos x Projetos'!$B26),"S","")),"")</f>
        <v>S</v>
      </c>
      <c r="O26" s="30" t="str">
        <f>IFERROR(IF(VLOOKUP(O$10,'Quadro Geral'!$D$10:$H$58,3,FALSE)='Matriz Objetivos x Projetos'!$B26,"P",IF(OR(VLOOKUP('Matriz Objetivos x Projetos'!O$10,'Quadro Geral'!$D$10:$H$58,4,FALSE)='Matriz Objetivos x Projetos'!$B26,VLOOKUP('Matriz Objetivos x Projetos'!O$10,'Quadro Geral'!$D$10:$H$40,5,FALSE)='Matriz Objetivos x Projetos'!$B26),"S","")),"")</f>
        <v/>
      </c>
      <c r="P26" s="30" t="str">
        <f>IFERROR(IF(VLOOKUP(P$10,'Quadro Geral'!$D$10:$H$58,3,FALSE)='Matriz Objetivos x Projetos'!$B26,"P",IF(OR(VLOOKUP('Matriz Objetivos x Projetos'!P$10,'Quadro Geral'!$D$10:$H$58,4,FALSE)='Matriz Objetivos x Projetos'!$B26,VLOOKUP('Matriz Objetivos x Projetos'!P$10,'Quadro Geral'!$D$10:$H$40,5,FALSE)='Matriz Objetivos x Projetos'!$B26),"S","")),"")</f>
        <v/>
      </c>
      <c r="Q26" s="30" t="str">
        <f>IFERROR(IF(VLOOKUP(Q$10,'Quadro Geral'!$D$10:$H$58,3,FALSE)='Matriz Objetivos x Projetos'!$B26,"P",IF(OR(VLOOKUP('Matriz Objetivos x Projetos'!Q$10,'Quadro Geral'!$D$10:$H$58,4,FALSE)='Matriz Objetivos x Projetos'!$B26,VLOOKUP('Matriz Objetivos x Projetos'!Q$10,'Quadro Geral'!$D$10:$H$40,5,FALSE)='Matriz Objetivos x Projetos'!$B26),"S","")),"")</f>
        <v/>
      </c>
      <c r="R26" s="30" t="str">
        <f>IFERROR(IF(VLOOKUP(R$10,'Quadro Geral'!$D$10:$H$58,3,FALSE)='Matriz Objetivos x Projetos'!$B26,"P",IF(OR(VLOOKUP('Matriz Objetivos x Projetos'!R$10,'Quadro Geral'!$D$10:$H$58,4,FALSE)='Matriz Objetivos x Projetos'!$B26,VLOOKUP('Matriz Objetivos x Projetos'!R$10,'Quadro Geral'!$D$10:$H$40,5,FALSE)='Matriz Objetivos x Projetos'!$B26),"S","")),"")</f>
        <v/>
      </c>
      <c r="S26" s="30" t="str">
        <f>IFERROR(IF(VLOOKUP(S$10,'Quadro Geral'!$D$10:$H$58,3,FALSE)='Matriz Objetivos x Projetos'!$B26,"P",IF(OR(VLOOKUP('Matriz Objetivos x Projetos'!S$10,'Quadro Geral'!$D$10:$H$58,4,FALSE)='Matriz Objetivos x Projetos'!$B26,VLOOKUP('Matriz Objetivos x Projetos'!S$10,'Quadro Geral'!$D$10:$H$40,5,FALSE)='Matriz Objetivos x Projetos'!$B26),"S","")),"")</f>
        <v/>
      </c>
      <c r="T26" s="30" t="str">
        <f>IFERROR(IF(VLOOKUP(T$10,'Quadro Geral'!$D$10:$H$58,3,FALSE)='Matriz Objetivos x Projetos'!$B26,"P",IF(OR(VLOOKUP('Matriz Objetivos x Projetos'!T$10,'Quadro Geral'!$D$10:$H$58,4,FALSE)='Matriz Objetivos x Projetos'!$B26,VLOOKUP('Matriz Objetivos x Projetos'!T$10,'Quadro Geral'!$D$10:$H$40,5,FALSE)='Matriz Objetivos x Projetos'!$B26),"S","")),"")</f>
        <v/>
      </c>
      <c r="U26" s="30" t="str">
        <f>IFERROR(IF(VLOOKUP(U$10,'Quadro Geral'!$D$10:$H$58,3,FALSE)='Matriz Objetivos x Projetos'!$B26,"P",IF(OR(VLOOKUP('Matriz Objetivos x Projetos'!U$10,'Quadro Geral'!$D$10:$H$58,4,FALSE)='Matriz Objetivos x Projetos'!$B26,VLOOKUP('Matriz Objetivos x Projetos'!U$10,'Quadro Geral'!$D$10:$H$40,5,FALSE)='Matriz Objetivos x Projetos'!$B26),"S","")),"")</f>
        <v/>
      </c>
      <c r="V26" s="30" t="str">
        <f>IFERROR(IF(VLOOKUP(V$10,'Quadro Geral'!$D$10:$H$58,3,FALSE)='Matriz Objetivos x Projetos'!$B26,"P",IF(OR(VLOOKUP('Matriz Objetivos x Projetos'!V$10,'Quadro Geral'!$D$10:$H$58,4,FALSE)='Matriz Objetivos x Projetos'!$B26,VLOOKUP('Matriz Objetivos x Projetos'!V$10,'Quadro Geral'!$D$10:$H$40,5,FALSE)='Matriz Objetivos x Projetos'!$B26),"S","")),"")</f>
        <v/>
      </c>
      <c r="W26" s="30" t="str">
        <f>IFERROR(IF(VLOOKUP(W$10,'Quadro Geral'!$D$10:$H$58,3,FALSE)='Matriz Objetivos x Projetos'!$B26,"P",IF(OR(VLOOKUP('Matriz Objetivos x Projetos'!W$10,'Quadro Geral'!$D$10:$H$58,4,FALSE)='Matriz Objetivos x Projetos'!$B26,VLOOKUP('Matriz Objetivos x Projetos'!W$10,'Quadro Geral'!$D$10:$H$40,5,FALSE)='Matriz Objetivos x Projetos'!$B26),"S","")),"")</f>
        <v/>
      </c>
      <c r="X26" s="30" t="str">
        <f>IFERROR(IF(VLOOKUP(X$10,'Quadro Geral'!$D$10:$H$58,3,FALSE)='Matriz Objetivos x Projetos'!$B26,"P",IF(OR(VLOOKUP('Matriz Objetivos x Projetos'!X$10,'Quadro Geral'!$D$10:$H$58,4,FALSE)='Matriz Objetivos x Projetos'!$B26,VLOOKUP('Matriz Objetivos x Projetos'!X$10,'Quadro Geral'!$D$10:$H$40,5,FALSE)='Matriz Objetivos x Projetos'!$B26),"S","")),"")</f>
        <v/>
      </c>
      <c r="Y26" s="27">
        <f t="shared" si="0"/>
        <v>0</v>
      </c>
      <c r="Z26" s="25" t="str">
        <f t="shared" si="1"/>
        <v>Pessoas e Infraestrutura</v>
      </c>
    </row>
    <row r="27" spans="1:26" ht="45" customHeight="1" x14ac:dyDescent="0.2">
      <c r="A27" s="202"/>
      <c r="B27" s="197" t="s">
        <v>124</v>
      </c>
      <c r="C27" s="30" t="str">
        <f>IFERROR(IF(VLOOKUP(C$10,'Quadro Geral'!$D$10:$H$58,3,FALSE)='Matriz Objetivos x Projetos'!$B27,"P",IF(OR(VLOOKUP('Matriz Objetivos x Projetos'!C$10,'Quadro Geral'!$D$10:$H$58,4,FALSE)='Matriz Objetivos x Projetos'!$B27,VLOOKUP('Matriz Objetivos x Projetos'!C$10,'Quadro Geral'!$D$10:$H$40,5,FALSE)='Matriz Objetivos x Projetos'!$B27),"S","")),"")</f>
        <v>S</v>
      </c>
      <c r="D27" s="30" t="str">
        <f>IFERROR(IF(VLOOKUP(D$10,'Quadro Geral'!$D$10:$H$58,3,FALSE)='Matriz Objetivos x Projetos'!$B27,"P",IF(OR(VLOOKUP('Matriz Objetivos x Projetos'!D$10,'Quadro Geral'!$D$10:$H$58,4,FALSE)='Matriz Objetivos x Projetos'!$B27,VLOOKUP('Matriz Objetivos x Projetos'!D$10,'Quadro Geral'!$D$10:$H$40,5,FALSE)='Matriz Objetivos x Projetos'!$B27),"S","")),"")</f>
        <v/>
      </c>
      <c r="E27" s="30" t="str">
        <f>IFERROR(IF(VLOOKUP(E$10,'Quadro Geral'!$D$10:$H$58,3,FALSE)='Matriz Objetivos x Projetos'!$B27,"P",IF(OR(VLOOKUP('Matriz Objetivos x Projetos'!E$10,'Quadro Geral'!$D$10:$H$58,4,FALSE)='Matriz Objetivos x Projetos'!$B27,VLOOKUP('Matriz Objetivos x Projetos'!E$10,'Quadro Geral'!$D$10:$H$40,5,FALSE)='Matriz Objetivos x Projetos'!$B27),"S","")),"")</f>
        <v/>
      </c>
      <c r="F27" s="30" t="str">
        <f>IFERROR(IF(VLOOKUP(F$10,'Quadro Geral'!$D$10:$H$58,3,FALSE)='Matriz Objetivos x Projetos'!$B27,"P",IF(OR(VLOOKUP('Matriz Objetivos x Projetos'!F$10,'Quadro Geral'!$D$10:$H$58,4,FALSE)='Matriz Objetivos x Projetos'!$B27,VLOOKUP('Matriz Objetivos x Projetos'!F$10,'Quadro Geral'!$D$10:$H$40,5,FALSE)='Matriz Objetivos x Projetos'!$B27),"S","")),"")</f>
        <v/>
      </c>
      <c r="G27" s="30" t="str">
        <f>IFERROR(IF(VLOOKUP(G$10,'Quadro Geral'!$D$10:$H$58,3,FALSE)='Matriz Objetivos x Projetos'!$B27,"P",IF(OR(VLOOKUP('Matriz Objetivos x Projetos'!G$10,'Quadro Geral'!$D$10:$H$58,4,FALSE)='Matriz Objetivos x Projetos'!$B27,VLOOKUP('Matriz Objetivos x Projetos'!G$10,'Quadro Geral'!$D$10:$H$40,5,FALSE)='Matriz Objetivos x Projetos'!$B27),"S","")),"")</f>
        <v>P</v>
      </c>
      <c r="H27" s="30" t="str">
        <f>IFERROR(IF(VLOOKUP(H$10,'Quadro Geral'!$D$10:$H$58,3,FALSE)='Matriz Objetivos x Projetos'!$B27,"P",IF(OR(VLOOKUP('Matriz Objetivos x Projetos'!H$10,'Quadro Geral'!$D$10:$H$58,4,FALSE)='Matriz Objetivos x Projetos'!$B27,VLOOKUP('Matriz Objetivos x Projetos'!H$10,'Quadro Geral'!$D$10:$H$40,5,FALSE)='Matriz Objetivos x Projetos'!$B27),"S","")),"")</f>
        <v/>
      </c>
      <c r="I27" s="30" t="str">
        <f>IFERROR(IF(VLOOKUP(I$10,'Quadro Geral'!$D$10:$H$58,3,FALSE)='Matriz Objetivos x Projetos'!$B27,"P",IF(OR(VLOOKUP('Matriz Objetivos x Projetos'!I$10,'Quadro Geral'!$D$10:$H$58,4,FALSE)='Matriz Objetivos x Projetos'!$B27,VLOOKUP('Matriz Objetivos x Projetos'!I$10,'Quadro Geral'!$D$10:$H$40,5,FALSE)='Matriz Objetivos x Projetos'!$B27),"S","")),"")</f>
        <v/>
      </c>
      <c r="J27" s="30" t="str">
        <f>IFERROR(IF(VLOOKUP(J$10,'Quadro Geral'!$D$10:$H$58,3,FALSE)='Matriz Objetivos x Projetos'!$B27,"P",IF(OR(VLOOKUP('Matriz Objetivos x Projetos'!J$10,'Quadro Geral'!$D$10:$H$58,4,FALSE)='Matriz Objetivos x Projetos'!$B27,VLOOKUP('Matriz Objetivos x Projetos'!J$10,'Quadro Geral'!$D$10:$H$40,5,FALSE)='Matriz Objetivos x Projetos'!$B27),"S","")),"")</f>
        <v>P</v>
      </c>
      <c r="K27" s="30" t="str">
        <f>IFERROR(IF(VLOOKUP(K$10,'Quadro Geral'!$D$10:$H$58,3,FALSE)='Matriz Objetivos x Projetos'!$B27,"P",IF(OR(VLOOKUP('Matriz Objetivos x Projetos'!K$10,'Quadro Geral'!$D$10:$H$58,4,FALSE)='Matriz Objetivos x Projetos'!$B27,VLOOKUP('Matriz Objetivos x Projetos'!K$10,'Quadro Geral'!$D$10:$H$40,5,FALSE)='Matriz Objetivos x Projetos'!$B27),"S","")),"")</f>
        <v/>
      </c>
      <c r="L27" s="30" t="str">
        <f>IFERROR(IF(VLOOKUP(L$10,'Quadro Geral'!$D$10:$H$58,3,FALSE)='Matriz Objetivos x Projetos'!$B27,"P",IF(OR(VLOOKUP('Matriz Objetivos x Projetos'!L$10,'Quadro Geral'!$D$10:$H$58,4,FALSE)='Matriz Objetivos x Projetos'!$B27,VLOOKUP('Matriz Objetivos x Projetos'!L$10,'Quadro Geral'!$D$10:$H$40,5,FALSE)='Matriz Objetivos x Projetos'!$B27),"S","")),"")</f>
        <v/>
      </c>
      <c r="M27" s="30" t="str">
        <f>IFERROR(IF(VLOOKUP(M$10,'Quadro Geral'!$D$10:$H$58,3,FALSE)='Matriz Objetivos x Projetos'!$B27,"P",IF(OR(VLOOKUP('Matriz Objetivos x Projetos'!M$10,'Quadro Geral'!$D$10:$H$58,4,FALSE)='Matriz Objetivos x Projetos'!$B27,VLOOKUP('Matriz Objetivos x Projetos'!M$10,'Quadro Geral'!$D$10:$H$40,5,FALSE)='Matriz Objetivos x Projetos'!$B27),"S","")),"")</f>
        <v/>
      </c>
      <c r="N27" s="30" t="str">
        <f>IFERROR(IF(VLOOKUP(N$10,'Quadro Geral'!$D$10:$H$58,3,FALSE)='Matriz Objetivos x Projetos'!$B27,"P",IF(OR(VLOOKUP('Matriz Objetivos x Projetos'!N$10,'Quadro Geral'!$D$10:$H$58,4,FALSE)='Matriz Objetivos x Projetos'!$B27,VLOOKUP('Matriz Objetivos x Projetos'!N$10,'Quadro Geral'!$D$10:$H$40,5,FALSE)='Matriz Objetivos x Projetos'!$B27),"S","")),"")</f>
        <v/>
      </c>
      <c r="O27" s="30" t="str">
        <f>IFERROR(IF(VLOOKUP(O$10,'Quadro Geral'!$D$10:$H$58,3,FALSE)='Matriz Objetivos x Projetos'!$B27,"P",IF(OR(VLOOKUP('Matriz Objetivos x Projetos'!O$10,'Quadro Geral'!$D$10:$H$58,4,FALSE)='Matriz Objetivos x Projetos'!$B27,VLOOKUP('Matriz Objetivos x Projetos'!O$10,'Quadro Geral'!$D$10:$H$40,5,FALSE)='Matriz Objetivos x Projetos'!$B27),"S","")),"")</f>
        <v/>
      </c>
      <c r="P27" s="30" t="str">
        <f>IFERROR(IF(VLOOKUP(P$10,'Quadro Geral'!$D$10:$H$58,3,FALSE)='Matriz Objetivos x Projetos'!$B27,"P",IF(OR(VLOOKUP('Matriz Objetivos x Projetos'!P$10,'Quadro Geral'!$D$10:$H$58,4,FALSE)='Matriz Objetivos x Projetos'!$B27,VLOOKUP('Matriz Objetivos x Projetos'!P$10,'Quadro Geral'!$D$10:$H$40,5,FALSE)='Matriz Objetivos x Projetos'!$B27),"S","")),"")</f>
        <v/>
      </c>
      <c r="Q27" s="30" t="str">
        <f>IFERROR(IF(VLOOKUP(Q$10,'Quadro Geral'!$D$10:$H$58,3,FALSE)='Matriz Objetivos x Projetos'!$B27,"P",IF(OR(VLOOKUP('Matriz Objetivos x Projetos'!Q$10,'Quadro Geral'!$D$10:$H$58,4,FALSE)='Matriz Objetivos x Projetos'!$B27,VLOOKUP('Matriz Objetivos x Projetos'!Q$10,'Quadro Geral'!$D$10:$H$40,5,FALSE)='Matriz Objetivos x Projetos'!$B27),"S","")),"")</f>
        <v/>
      </c>
      <c r="R27" s="30" t="str">
        <f>IFERROR(IF(VLOOKUP(R$10,'Quadro Geral'!$D$10:$H$58,3,FALSE)='Matriz Objetivos x Projetos'!$B27,"P",IF(OR(VLOOKUP('Matriz Objetivos x Projetos'!R$10,'Quadro Geral'!$D$10:$H$58,4,FALSE)='Matriz Objetivos x Projetos'!$B27,VLOOKUP('Matriz Objetivos x Projetos'!R$10,'Quadro Geral'!$D$10:$H$40,5,FALSE)='Matriz Objetivos x Projetos'!$B27),"S","")),"")</f>
        <v/>
      </c>
      <c r="S27" s="30" t="str">
        <f>IFERROR(IF(VLOOKUP(S$10,'Quadro Geral'!$D$10:$H$58,3,FALSE)='Matriz Objetivos x Projetos'!$B27,"P",IF(OR(VLOOKUP('Matriz Objetivos x Projetos'!S$10,'Quadro Geral'!$D$10:$H$58,4,FALSE)='Matriz Objetivos x Projetos'!$B27,VLOOKUP('Matriz Objetivos x Projetos'!S$10,'Quadro Geral'!$D$10:$H$40,5,FALSE)='Matriz Objetivos x Projetos'!$B27),"S","")),"")</f>
        <v/>
      </c>
      <c r="T27" s="30" t="str">
        <f>IFERROR(IF(VLOOKUP(T$10,'Quadro Geral'!$D$10:$H$58,3,FALSE)='Matriz Objetivos x Projetos'!$B27,"P",IF(OR(VLOOKUP('Matriz Objetivos x Projetos'!T$10,'Quadro Geral'!$D$10:$H$58,4,FALSE)='Matriz Objetivos x Projetos'!$B27,VLOOKUP('Matriz Objetivos x Projetos'!T$10,'Quadro Geral'!$D$10:$H$40,5,FALSE)='Matriz Objetivos x Projetos'!$B27),"S","")),"")</f>
        <v/>
      </c>
      <c r="U27" s="30" t="str">
        <f>IFERROR(IF(VLOOKUP(U$10,'Quadro Geral'!$D$10:$H$58,3,FALSE)='Matriz Objetivos x Projetos'!$B27,"P",IF(OR(VLOOKUP('Matriz Objetivos x Projetos'!U$10,'Quadro Geral'!$D$10:$H$58,4,FALSE)='Matriz Objetivos x Projetos'!$B27,VLOOKUP('Matriz Objetivos x Projetos'!U$10,'Quadro Geral'!$D$10:$H$40,5,FALSE)='Matriz Objetivos x Projetos'!$B27),"S","")),"")</f>
        <v/>
      </c>
      <c r="V27" s="30" t="str">
        <f>IFERROR(IF(VLOOKUP(V$10,'Quadro Geral'!$D$10:$H$58,3,FALSE)='Matriz Objetivos x Projetos'!$B27,"P",IF(OR(VLOOKUP('Matriz Objetivos x Projetos'!V$10,'Quadro Geral'!$D$10:$H$58,4,FALSE)='Matriz Objetivos x Projetos'!$B27,VLOOKUP('Matriz Objetivos x Projetos'!V$10,'Quadro Geral'!$D$10:$H$40,5,FALSE)='Matriz Objetivos x Projetos'!$B27),"S","")),"")</f>
        <v/>
      </c>
      <c r="W27" s="30" t="str">
        <f>IFERROR(IF(VLOOKUP(W$10,'Quadro Geral'!$D$10:$H$58,3,FALSE)='Matriz Objetivos x Projetos'!$B27,"P",IF(OR(VLOOKUP('Matriz Objetivos x Projetos'!W$10,'Quadro Geral'!$D$10:$H$58,4,FALSE)='Matriz Objetivos x Projetos'!$B27,VLOOKUP('Matriz Objetivos x Projetos'!W$10,'Quadro Geral'!$D$10:$H$40,5,FALSE)='Matriz Objetivos x Projetos'!$B27),"S","")),"")</f>
        <v/>
      </c>
      <c r="X27" s="30" t="str">
        <f>IFERROR(IF(VLOOKUP(X$10,'Quadro Geral'!$D$10:$H$58,3,FALSE)='Matriz Objetivos x Projetos'!$B27,"P",IF(OR(VLOOKUP('Matriz Objetivos x Projetos'!X$10,'Quadro Geral'!$D$10:$H$58,4,FALSE)='Matriz Objetivos x Projetos'!$B27,VLOOKUP('Matriz Objetivos x Projetos'!X$10,'Quadro Geral'!$D$10:$H$40,5,FALSE)='Matriz Objetivos x Projetos'!$B27),"S","")),"")</f>
        <v/>
      </c>
      <c r="Y27" s="27">
        <f t="shared" si="0"/>
        <v>0</v>
      </c>
      <c r="Z27" s="25" t="str">
        <f t="shared" si="1"/>
        <v>Pessoas e Infraestrutura</v>
      </c>
    </row>
    <row r="28" spans="1:26" x14ac:dyDescent="0.2">
      <c r="C28" s="27">
        <f>COUNTIF(C11:C27,"x")</f>
        <v>0</v>
      </c>
      <c r="D28" s="27">
        <f t="shared" ref="D28:X28" si="2">COUNTIF(D11:D27,"x")</f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 t="shared" si="2"/>
        <v>0</v>
      </c>
      <c r="R28" s="27">
        <f t="shared" si="2"/>
        <v>0</v>
      </c>
      <c r="S28" s="27">
        <f t="shared" si="2"/>
        <v>0</v>
      </c>
      <c r="T28" s="27">
        <f t="shared" si="2"/>
        <v>0</v>
      </c>
      <c r="U28" s="27">
        <f t="shared" si="2"/>
        <v>0</v>
      </c>
      <c r="V28" s="27">
        <f t="shared" si="2"/>
        <v>0</v>
      </c>
      <c r="W28" s="27">
        <f t="shared" si="2"/>
        <v>0</v>
      </c>
      <c r="X28" s="27">
        <f t="shared" si="2"/>
        <v>0</v>
      </c>
      <c r="Y28" s="27"/>
    </row>
  </sheetData>
  <sheetProtection formatCells="0" selectLockedCells="1"/>
  <mergeCells count="3">
    <mergeCell ref="A14:A24"/>
    <mergeCell ref="A12:A13"/>
    <mergeCell ref="A7:X7"/>
  </mergeCells>
  <conditionalFormatting sqref="C11:X27">
    <cfRule type="cellIs" dxfId="5" priority="1" operator="equal">
      <formula>"S"</formula>
    </cfRule>
    <cfRule type="cellIs" dxfId="4" priority="2" operator="equal">
      <formula>"P"</formula>
    </cfRule>
    <cfRule type="cellIs" dxfId="3" priority="3" operator="equal">
      <formula>"x"</formula>
    </cfRule>
  </conditionalFormatting>
  <pageMargins left="0.26" right="0.37" top="0.55118110236220474" bottom="0.43307086614173229" header="0.31496062992125984" footer="0.31496062992125984"/>
  <pageSetup paperSize="9" scale="51" orientation="landscape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6"/>
  <sheetViews>
    <sheetView showGridLines="0" zoomScale="40" zoomScaleNormal="40" zoomScaleSheetLayoutView="50" workbookViewId="0">
      <selection activeCell="B51" sqref="B51"/>
    </sheetView>
  </sheetViews>
  <sheetFormatPr defaultRowHeight="18.75" x14ac:dyDescent="0.3"/>
  <cols>
    <col min="1" max="1" width="101.375" style="55" customWidth="1"/>
    <col min="2" max="2" width="92.375" style="56" customWidth="1"/>
    <col min="3" max="3" width="33.5" style="56" customWidth="1"/>
    <col min="4" max="4" width="39" style="55" bestFit="1" customWidth="1"/>
    <col min="5" max="5" width="9.125" style="136"/>
    <col min="6" max="253" width="9.125" style="55"/>
    <col min="254" max="254" width="101.375" style="55" customWidth="1"/>
    <col min="255" max="255" width="92.375" style="55" customWidth="1"/>
    <col min="256" max="256" width="27.875" style="55" customWidth="1"/>
    <col min="257" max="257" width="29.5" style="55" customWidth="1"/>
    <col min="258" max="258" width="27.375" style="55" customWidth="1"/>
    <col min="259" max="259" width="27.625" style="55" customWidth="1"/>
    <col min="260" max="260" width="46.125" style="55" customWidth="1"/>
    <col min="261" max="509" width="9.125" style="55"/>
    <col min="510" max="510" width="101.375" style="55" customWidth="1"/>
    <col min="511" max="511" width="92.375" style="55" customWidth="1"/>
    <col min="512" max="512" width="27.875" style="55" customWidth="1"/>
    <col min="513" max="513" width="29.5" style="55" customWidth="1"/>
    <col min="514" max="514" width="27.375" style="55" customWidth="1"/>
    <col min="515" max="515" width="27.625" style="55" customWidth="1"/>
    <col min="516" max="516" width="46.125" style="55" customWidth="1"/>
    <col min="517" max="765" width="9.125" style="55"/>
    <col min="766" max="766" width="101.375" style="55" customWidth="1"/>
    <col min="767" max="767" width="92.375" style="55" customWidth="1"/>
    <col min="768" max="768" width="27.875" style="55" customWidth="1"/>
    <col min="769" max="769" width="29.5" style="55" customWidth="1"/>
    <col min="770" max="770" width="27.375" style="55" customWidth="1"/>
    <col min="771" max="771" width="27.625" style="55" customWidth="1"/>
    <col min="772" max="772" width="46.125" style="55" customWidth="1"/>
    <col min="773" max="1021" width="9.125" style="55"/>
    <col min="1022" max="1022" width="101.375" style="55" customWidth="1"/>
    <col min="1023" max="1023" width="92.375" style="55" customWidth="1"/>
    <col min="1024" max="1024" width="27.875" style="55" customWidth="1"/>
    <col min="1025" max="1025" width="29.5" style="55" customWidth="1"/>
    <col min="1026" max="1026" width="27.375" style="55" customWidth="1"/>
    <col min="1027" max="1027" width="27.625" style="55" customWidth="1"/>
    <col min="1028" max="1028" width="46.125" style="55" customWidth="1"/>
    <col min="1029" max="1277" width="9.125" style="55"/>
    <col min="1278" max="1278" width="101.375" style="55" customWidth="1"/>
    <col min="1279" max="1279" width="92.375" style="55" customWidth="1"/>
    <col min="1280" max="1280" width="27.875" style="55" customWidth="1"/>
    <col min="1281" max="1281" width="29.5" style="55" customWidth="1"/>
    <col min="1282" max="1282" width="27.375" style="55" customWidth="1"/>
    <col min="1283" max="1283" width="27.625" style="55" customWidth="1"/>
    <col min="1284" max="1284" width="46.125" style="55" customWidth="1"/>
    <col min="1285" max="1533" width="9.125" style="55"/>
    <col min="1534" max="1534" width="101.375" style="55" customWidth="1"/>
    <col min="1535" max="1535" width="92.375" style="55" customWidth="1"/>
    <col min="1536" max="1536" width="27.875" style="55" customWidth="1"/>
    <col min="1537" max="1537" width="29.5" style="55" customWidth="1"/>
    <col min="1538" max="1538" width="27.375" style="55" customWidth="1"/>
    <col min="1539" max="1539" width="27.625" style="55" customWidth="1"/>
    <col min="1540" max="1540" width="46.125" style="55" customWidth="1"/>
    <col min="1541" max="1789" width="9.125" style="55"/>
    <col min="1790" max="1790" width="101.375" style="55" customWidth="1"/>
    <col min="1791" max="1791" width="92.375" style="55" customWidth="1"/>
    <col min="1792" max="1792" width="27.875" style="55" customWidth="1"/>
    <col min="1793" max="1793" width="29.5" style="55" customWidth="1"/>
    <col min="1794" max="1794" width="27.375" style="55" customWidth="1"/>
    <col min="1795" max="1795" width="27.625" style="55" customWidth="1"/>
    <col min="1796" max="1796" width="46.125" style="55" customWidth="1"/>
    <col min="1797" max="2045" width="9.125" style="55"/>
    <col min="2046" max="2046" width="101.375" style="55" customWidth="1"/>
    <col min="2047" max="2047" width="92.375" style="55" customWidth="1"/>
    <col min="2048" max="2048" width="27.875" style="55" customWidth="1"/>
    <col min="2049" max="2049" width="29.5" style="55" customWidth="1"/>
    <col min="2050" max="2050" width="27.375" style="55" customWidth="1"/>
    <col min="2051" max="2051" width="27.625" style="55" customWidth="1"/>
    <col min="2052" max="2052" width="46.125" style="55" customWidth="1"/>
    <col min="2053" max="2301" width="9.125" style="55"/>
    <col min="2302" max="2302" width="101.375" style="55" customWidth="1"/>
    <col min="2303" max="2303" width="92.375" style="55" customWidth="1"/>
    <col min="2304" max="2304" width="27.875" style="55" customWidth="1"/>
    <col min="2305" max="2305" width="29.5" style="55" customWidth="1"/>
    <col min="2306" max="2306" width="27.375" style="55" customWidth="1"/>
    <col min="2307" max="2307" width="27.625" style="55" customWidth="1"/>
    <col min="2308" max="2308" width="46.125" style="55" customWidth="1"/>
    <col min="2309" max="2557" width="9.125" style="55"/>
    <col min="2558" max="2558" width="101.375" style="55" customWidth="1"/>
    <col min="2559" max="2559" width="92.375" style="55" customWidth="1"/>
    <col min="2560" max="2560" width="27.875" style="55" customWidth="1"/>
    <col min="2561" max="2561" width="29.5" style="55" customWidth="1"/>
    <col min="2562" max="2562" width="27.375" style="55" customWidth="1"/>
    <col min="2563" max="2563" width="27.625" style="55" customWidth="1"/>
    <col min="2564" max="2564" width="46.125" style="55" customWidth="1"/>
    <col min="2565" max="2813" width="9.125" style="55"/>
    <col min="2814" max="2814" width="101.375" style="55" customWidth="1"/>
    <col min="2815" max="2815" width="92.375" style="55" customWidth="1"/>
    <col min="2816" max="2816" width="27.875" style="55" customWidth="1"/>
    <col min="2817" max="2817" width="29.5" style="55" customWidth="1"/>
    <col min="2818" max="2818" width="27.375" style="55" customWidth="1"/>
    <col min="2819" max="2819" width="27.625" style="55" customWidth="1"/>
    <col min="2820" max="2820" width="46.125" style="55" customWidth="1"/>
    <col min="2821" max="3069" width="9.125" style="55"/>
    <col min="3070" max="3070" width="101.375" style="55" customWidth="1"/>
    <col min="3071" max="3071" width="92.375" style="55" customWidth="1"/>
    <col min="3072" max="3072" width="27.875" style="55" customWidth="1"/>
    <col min="3073" max="3073" width="29.5" style="55" customWidth="1"/>
    <col min="3074" max="3074" width="27.375" style="55" customWidth="1"/>
    <col min="3075" max="3075" width="27.625" style="55" customWidth="1"/>
    <col min="3076" max="3076" width="46.125" style="55" customWidth="1"/>
    <col min="3077" max="3325" width="9.125" style="55"/>
    <col min="3326" max="3326" width="101.375" style="55" customWidth="1"/>
    <col min="3327" max="3327" width="92.375" style="55" customWidth="1"/>
    <col min="3328" max="3328" width="27.875" style="55" customWidth="1"/>
    <col min="3329" max="3329" width="29.5" style="55" customWidth="1"/>
    <col min="3330" max="3330" width="27.375" style="55" customWidth="1"/>
    <col min="3331" max="3331" width="27.625" style="55" customWidth="1"/>
    <col min="3332" max="3332" width="46.125" style="55" customWidth="1"/>
    <col min="3333" max="3581" width="9.125" style="55"/>
    <col min="3582" max="3582" width="101.375" style="55" customWidth="1"/>
    <col min="3583" max="3583" width="92.375" style="55" customWidth="1"/>
    <col min="3584" max="3584" width="27.875" style="55" customWidth="1"/>
    <col min="3585" max="3585" width="29.5" style="55" customWidth="1"/>
    <col min="3586" max="3586" width="27.375" style="55" customWidth="1"/>
    <col min="3587" max="3587" width="27.625" style="55" customWidth="1"/>
    <col min="3588" max="3588" width="46.125" style="55" customWidth="1"/>
    <col min="3589" max="3837" width="9.125" style="55"/>
    <col min="3838" max="3838" width="101.375" style="55" customWidth="1"/>
    <col min="3839" max="3839" width="92.375" style="55" customWidth="1"/>
    <col min="3840" max="3840" width="27.875" style="55" customWidth="1"/>
    <col min="3841" max="3841" width="29.5" style="55" customWidth="1"/>
    <col min="3842" max="3842" width="27.375" style="55" customWidth="1"/>
    <col min="3843" max="3843" width="27.625" style="55" customWidth="1"/>
    <col min="3844" max="3844" width="46.125" style="55" customWidth="1"/>
    <col min="3845" max="4093" width="9.125" style="55"/>
    <col min="4094" max="4094" width="101.375" style="55" customWidth="1"/>
    <col min="4095" max="4095" width="92.375" style="55" customWidth="1"/>
    <col min="4096" max="4096" width="27.875" style="55" customWidth="1"/>
    <col min="4097" max="4097" width="29.5" style="55" customWidth="1"/>
    <col min="4098" max="4098" width="27.375" style="55" customWidth="1"/>
    <col min="4099" max="4099" width="27.625" style="55" customWidth="1"/>
    <col min="4100" max="4100" width="46.125" style="55" customWidth="1"/>
    <col min="4101" max="4349" width="9.125" style="55"/>
    <col min="4350" max="4350" width="101.375" style="55" customWidth="1"/>
    <col min="4351" max="4351" width="92.375" style="55" customWidth="1"/>
    <col min="4352" max="4352" width="27.875" style="55" customWidth="1"/>
    <col min="4353" max="4353" width="29.5" style="55" customWidth="1"/>
    <col min="4354" max="4354" width="27.375" style="55" customWidth="1"/>
    <col min="4355" max="4355" width="27.625" style="55" customWidth="1"/>
    <col min="4356" max="4356" width="46.125" style="55" customWidth="1"/>
    <col min="4357" max="4605" width="9.125" style="55"/>
    <col min="4606" max="4606" width="101.375" style="55" customWidth="1"/>
    <col min="4607" max="4607" width="92.375" style="55" customWidth="1"/>
    <col min="4608" max="4608" width="27.875" style="55" customWidth="1"/>
    <col min="4609" max="4609" width="29.5" style="55" customWidth="1"/>
    <col min="4610" max="4610" width="27.375" style="55" customWidth="1"/>
    <col min="4611" max="4611" width="27.625" style="55" customWidth="1"/>
    <col min="4612" max="4612" width="46.125" style="55" customWidth="1"/>
    <col min="4613" max="4861" width="9.125" style="55"/>
    <col min="4862" max="4862" width="101.375" style="55" customWidth="1"/>
    <col min="4863" max="4863" width="92.375" style="55" customWidth="1"/>
    <col min="4864" max="4864" width="27.875" style="55" customWidth="1"/>
    <col min="4865" max="4865" width="29.5" style="55" customWidth="1"/>
    <col min="4866" max="4866" width="27.375" style="55" customWidth="1"/>
    <col min="4867" max="4867" width="27.625" style="55" customWidth="1"/>
    <col min="4868" max="4868" width="46.125" style="55" customWidth="1"/>
    <col min="4869" max="5117" width="9.125" style="55"/>
    <col min="5118" max="5118" width="101.375" style="55" customWidth="1"/>
    <col min="5119" max="5119" width="92.375" style="55" customWidth="1"/>
    <col min="5120" max="5120" width="27.875" style="55" customWidth="1"/>
    <col min="5121" max="5121" width="29.5" style="55" customWidth="1"/>
    <col min="5122" max="5122" width="27.375" style="55" customWidth="1"/>
    <col min="5123" max="5123" width="27.625" style="55" customWidth="1"/>
    <col min="5124" max="5124" width="46.125" style="55" customWidth="1"/>
    <col min="5125" max="5373" width="9.125" style="55"/>
    <col min="5374" max="5374" width="101.375" style="55" customWidth="1"/>
    <col min="5375" max="5375" width="92.375" style="55" customWidth="1"/>
    <col min="5376" max="5376" width="27.875" style="55" customWidth="1"/>
    <col min="5377" max="5377" width="29.5" style="55" customWidth="1"/>
    <col min="5378" max="5378" width="27.375" style="55" customWidth="1"/>
    <col min="5379" max="5379" width="27.625" style="55" customWidth="1"/>
    <col min="5380" max="5380" width="46.125" style="55" customWidth="1"/>
    <col min="5381" max="5629" width="9.125" style="55"/>
    <col min="5630" max="5630" width="101.375" style="55" customWidth="1"/>
    <col min="5631" max="5631" width="92.375" style="55" customWidth="1"/>
    <col min="5632" max="5632" width="27.875" style="55" customWidth="1"/>
    <col min="5633" max="5633" width="29.5" style="55" customWidth="1"/>
    <col min="5634" max="5634" width="27.375" style="55" customWidth="1"/>
    <col min="5635" max="5635" width="27.625" style="55" customWidth="1"/>
    <col min="5636" max="5636" width="46.125" style="55" customWidth="1"/>
    <col min="5637" max="5885" width="9.125" style="55"/>
    <col min="5886" max="5886" width="101.375" style="55" customWidth="1"/>
    <col min="5887" max="5887" width="92.375" style="55" customWidth="1"/>
    <col min="5888" max="5888" width="27.875" style="55" customWidth="1"/>
    <col min="5889" max="5889" width="29.5" style="55" customWidth="1"/>
    <col min="5890" max="5890" width="27.375" style="55" customWidth="1"/>
    <col min="5891" max="5891" width="27.625" style="55" customWidth="1"/>
    <col min="5892" max="5892" width="46.125" style="55" customWidth="1"/>
    <col min="5893" max="6141" width="9.125" style="55"/>
    <col min="6142" max="6142" width="101.375" style="55" customWidth="1"/>
    <col min="6143" max="6143" width="92.375" style="55" customWidth="1"/>
    <col min="6144" max="6144" width="27.875" style="55" customWidth="1"/>
    <col min="6145" max="6145" width="29.5" style="55" customWidth="1"/>
    <col min="6146" max="6146" width="27.375" style="55" customWidth="1"/>
    <col min="6147" max="6147" width="27.625" style="55" customWidth="1"/>
    <col min="6148" max="6148" width="46.125" style="55" customWidth="1"/>
    <col min="6149" max="6397" width="9.125" style="55"/>
    <col min="6398" max="6398" width="101.375" style="55" customWidth="1"/>
    <col min="6399" max="6399" width="92.375" style="55" customWidth="1"/>
    <col min="6400" max="6400" width="27.875" style="55" customWidth="1"/>
    <col min="6401" max="6401" width="29.5" style="55" customWidth="1"/>
    <col min="6402" max="6402" width="27.375" style="55" customWidth="1"/>
    <col min="6403" max="6403" width="27.625" style="55" customWidth="1"/>
    <col min="6404" max="6404" width="46.125" style="55" customWidth="1"/>
    <col min="6405" max="6653" width="9.125" style="55"/>
    <col min="6654" max="6654" width="101.375" style="55" customWidth="1"/>
    <col min="6655" max="6655" width="92.375" style="55" customWidth="1"/>
    <col min="6656" max="6656" width="27.875" style="55" customWidth="1"/>
    <col min="6657" max="6657" width="29.5" style="55" customWidth="1"/>
    <col min="6658" max="6658" width="27.375" style="55" customWidth="1"/>
    <col min="6659" max="6659" width="27.625" style="55" customWidth="1"/>
    <col min="6660" max="6660" width="46.125" style="55" customWidth="1"/>
    <col min="6661" max="6909" width="9.125" style="55"/>
    <col min="6910" max="6910" width="101.375" style="55" customWidth="1"/>
    <col min="6911" max="6911" width="92.375" style="55" customWidth="1"/>
    <col min="6912" max="6912" width="27.875" style="55" customWidth="1"/>
    <col min="6913" max="6913" width="29.5" style="55" customWidth="1"/>
    <col min="6914" max="6914" width="27.375" style="55" customWidth="1"/>
    <col min="6915" max="6915" width="27.625" style="55" customWidth="1"/>
    <col min="6916" max="6916" width="46.125" style="55" customWidth="1"/>
    <col min="6917" max="7165" width="9.125" style="55"/>
    <col min="7166" max="7166" width="101.375" style="55" customWidth="1"/>
    <col min="7167" max="7167" width="92.375" style="55" customWidth="1"/>
    <col min="7168" max="7168" width="27.875" style="55" customWidth="1"/>
    <col min="7169" max="7169" width="29.5" style="55" customWidth="1"/>
    <col min="7170" max="7170" width="27.375" style="55" customWidth="1"/>
    <col min="7171" max="7171" width="27.625" style="55" customWidth="1"/>
    <col min="7172" max="7172" width="46.125" style="55" customWidth="1"/>
    <col min="7173" max="7421" width="9.125" style="55"/>
    <col min="7422" max="7422" width="101.375" style="55" customWidth="1"/>
    <col min="7423" max="7423" width="92.375" style="55" customWidth="1"/>
    <col min="7424" max="7424" width="27.875" style="55" customWidth="1"/>
    <col min="7425" max="7425" width="29.5" style="55" customWidth="1"/>
    <col min="7426" max="7426" width="27.375" style="55" customWidth="1"/>
    <col min="7427" max="7427" width="27.625" style="55" customWidth="1"/>
    <col min="7428" max="7428" width="46.125" style="55" customWidth="1"/>
    <col min="7429" max="7677" width="9.125" style="55"/>
    <col min="7678" max="7678" width="101.375" style="55" customWidth="1"/>
    <col min="7679" max="7679" width="92.375" style="55" customWidth="1"/>
    <col min="7680" max="7680" width="27.875" style="55" customWidth="1"/>
    <col min="7681" max="7681" width="29.5" style="55" customWidth="1"/>
    <col min="7682" max="7682" width="27.375" style="55" customWidth="1"/>
    <col min="7683" max="7683" width="27.625" style="55" customWidth="1"/>
    <col min="7684" max="7684" width="46.125" style="55" customWidth="1"/>
    <col min="7685" max="7933" width="9.125" style="55"/>
    <col min="7934" max="7934" width="101.375" style="55" customWidth="1"/>
    <col min="7935" max="7935" width="92.375" style="55" customWidth="1"/>
    <col min="7936" max="7936" width="27.875" style="55" customWidth="1"/>
    <col min="7937" max="7937" width="29.5" style="55" customWidth="1"/>
    <col min="7938" max="7938" width="27.375" style="55" customWidth="1"/>
    <col min="7939" max="7939" width="27.625" style="55" customWidth="1"/>
    <col min="7940" max="7940" width="46.125" style="55" customWidth="1"/>
    <col min="7941" max="8189" width="9.125" style="55"/>
    <col min="8190" max="8190" width="101.375" style="55" customWidth="1"/>
    <col min="8191" max="8191" width="92.375" style="55" customWidth="1"/>
    <col min="8192" max="8192" width="27.875" style="55" customWidth="1"/>
    <col min="8193" max="8193" width="29.5" style="55" customWidth="1"/>
    <col min="8194" max="8194" width="27.375" style="55" customWidth="1"/>
    <col min="8195" max="8195" width="27.625" style="55" customWidth="1"/>
    <col min="8196" max="8196" width="46.125" style="55" customWidth="1"/>
    <col min="8197" max="8445" width="9.125" style="55"/>
    <col min="8446" max="8446" width="101.375" style="55" customWidth="1"/>
    <col min="8447" max="8447" width="92.375" style="55" customWidth="1"/>
    <col min="8448" max="8448" width="27.875" style="55" customWidth="1"/>
    <col min="8449" max="8449" width="29.5" style="55" customWidth="1"/>
    <col min="8450" max="8450" width="27.375" style="55" customWidth="1"/>
    <col min="8451" max="8451" width="27.625" style="55" customWidth="1"/>
    <col min="8452" max="8452" width="46.125" style="55" customWidth="1"/>
    <col min="8453" max="8701" width="9.125" style="55"/>
    <col min="8702" max="8702" width="101.375" style="55" customWidth="1"/>
    <col min="8703" max="8703" width="92.375" style="55" customWidth="1"/>
    <col min="8704" max="8704" width="27.875" style="55" customWidth="1"/>
    <col min="8705" max="8705" width="29.5" style="55" customWidth="1"/>
    <col min="8706" max="8706" width="27.375" style="55" customWidth="1"/>
    <col min="8707" max="8707" width="27.625" style="55" customWidth="1"/>
    <col min="8708" max="8708" width="46.125" style="55" customWidth="1"/>
    <col min="8709" max="8957" width="9.125" style="55"/>
    <col min="8958" max="8958" width="101.375" style="55" customWidth="1"/>
    <col min="8959" max="8959" width="92.375" style="55" customWidth="1"/>
    <col min="8960" max="8960" width="27.875" style="55" customWidth="1"/>
    <col min="8961" max="8961" width="29.5" style="55" customWidth="1"/>
    <col min="8962" max="8962" width="27.375" style="55" customWidth="1"/>
    <col min="8963" max="8963" width="27.625" style="55" customWidth="1"/>
    <col min="8964" max="8964" width="46.125" style="55" customWidth="1"/>
    <col min="8965" max="9213" width="9.125" style="55"/>
    <col min="9214" max="9214" width="101.375" style="55" customWidth="1"/>
    <col min="9215" max="9215" width="92.375" style="55" customWidth="1"/>
    <col min="9216" max="9216" width="27.875" style="55" customWidth="1"/>
    <col min="9217" max="9217" width="29.5" style="55" customWidth="1"/>
    <col min="9218" max="9218" width="27.375" style="55" customWidth="1"/>
    <col min="9219" max="9219" width="27.625" style="55" customWidth="1"/>
    <col min="9220" max="9220" width="46.125" style="55" customWidth="1"/>
    <col min="9221" max="9469" width="9.125" style="55"/>
    <col min="9470" max="9470" width="101.375" style="55" customWidth="1"/>
    <col min="9471" max="9471" width="92.375" style="55" customWidth="1"/>
    <col min="9472" max="9472" width="27.875" style="55" customWidth="1"/>
    <col min="9473" max="9473" width="29.5" style="55" customWidth="1"/>
    <col min="9474" max="9474" width="27.375" style="55" customWidth="1"/>
    <col min="9475" max="9475" width="27.625" style="55" customWidth="1"/>
    <col min="9476" max="9476" width="46.125" style="55" customWidth="1"/>
    <col min="9477" max="9725" width="9.125" style="55"/>
    <col min="9726" max="9726" width="101.375" style="55" customWidth="1"/>
    <col min="9727" max="9727" width="92.375" style="55" customWidth="1"/>
    <col min="9728" max="9728" width="27.875" style="55" customWidth="1"/>
    <col min="9729" max="9729" width="29.5" style="55" customWidth="1"/>
    <col min="9730" max="9730" width="27.375" style="55" customWidth="1"/>
    <col min="9731" max="9731" width="27.625" style="55" customWidth="1"/>
    <col min="9732" max="9732" width="46.125" style="55" customWidth="1"/>
    <col min="9733" max="9981" width="9.125" style="55"/>
    <col min="9982" max="9982" width="101.375" style="55" customWidth="1"/>
    <col min="9983" max="9983" width="92.375" style="55" customWidth="1"/>
    <col min="9984" max="9984" width="27.875" style="55" customWidth="1"/>
    <col min="9985" max="9985" width="29.5" style="55" customWidth="1"/>
    <col min="9986" max="9986" width="27.375" style="55" customWidth="1"/>
    <col min="9987" max="9987" width="27.625" style="55" customWidth="1"/>
    <col min="9988" max="9988" width="46.125" style="55" customWidth="1"/>
    <col min="9989" max="10237" width="9.125" style="55"/>
    <col min="10238" max="10238" width="101.375" style="55" customWidth="1"/>
    <col min="10239" max="10239" width="92.375" style="55" customWidth="1"/>
    <col min="10240" max="10240" width="27.875" style="55" customWidth="1"/>
    <col min="10241" max="10241" width="29.5" style="55" customWidth="1"/>
    <col min="10242" max="10242" width="27.375" style="55" customWidth="1"/>
    <col min="10243" max="10243" width="27.625" style="55" customWidth="1"/>
    <col min="10244" max="10244" width="46.125" style="55" customWidth="1"/>
    <col min="10245" max="10493" width="9.125" style="55"/>
    <col min="10494" max="10494" width="101.375" style="55" customWidth="1"/>
    <col min="10495" max="10495" width="92.375" style="55" customWidth="1"/>
    <col min="10496" max="10496" width="27.875" style="55" customWidth="1"/>
    <col min="10497" max="10497" width="29.5" style="55" customWidth="1"/>
    <col min="10498" max="10498" width="27.375" style="55" customWidth="1"/>
    <col min="10499" max="10499" width="27.625" style="55" customWidth="1"/>
    <col min="10500" max="10500" width="46.125" style="55" customWidth="1"/>
    <col min="10501" max="10749" width="9.125" style="55"/>
    <col min="10750" max="10750" width="101.375" style="55" customWidth="1"/>
    <col min="10751" max="10751" width="92.375" style="55" customWidth="1"/>
    <col min="10752" max="10752" width="27.875" style="55" customWidth="1"/>
    <col min="10753" max="10753" width="29.5" style="55" customWidth="1"/>
    <col min="10754" max="10754" width="27.375" style="55" customWidth="1"/>
    <col min="10755" max="10755" width="27.625" style="55" customWidth="1"/>
    <col min="10756" max="10756" width="46.125" style="55" customWidth="1"/>
    <col min="10757" max="11005" width="9.125" style="55"/>
    <col min="11006" max="11006" width="101.375" style="55" customWidth="1"/>
    <col min="11007" max="11007" width="92.375" style="55" customWidth="1"/>
    <col min="11008" max="11008" width="27.875" style="55" customWidth="1"/>
    <col min="11009" max="11009" width="29.5" style="55" customWidth="1"/>
    <col min="11010" max="11010" width="27.375" style="55" customWidth="1"/>
    <col min="11011" max="11011" width="27.625" style="55" customWidth="1"/>
    <col min="11012" max="11012" width="46.125" style="55" customWidth="1"/>
    <col min="11013" max="11261" width="9.125" style="55"/>
    <col min="11262" max="11262" width="101.375" style="55" customWidth="1"/>
    <col min="11263" max="11263" width="92.375" style="55" customWidth="1"/>
    <col min="11264" max="11264" width="27.875" style="55" customWidth="1"/>
    <col min="11265" max="11265" width="29.5" style="55" customWidth="1"/>
    <col min="11266" max="11266" width="27.375" style="55" customWidth="1"/>
    <col min="11267" max="11267" width="27.625" style="55" customWidth="1"/>
    <col min="11268" max="11268" width="46.125" style="55" customWidth="1"/>
    <col min="11269" max="11517" width="9.125" style="55"/>
    <col min="11518" max="11518" width="101.375" style="55" customWidth="1"/>
    <col min="11519" max="11519" width="92.375" style="55" customWidth="1"/>
    <col min="11520" max="11520" width="27.875" style="55" customWidth="1"/>
    <col min="11521" max="11521" width="29.5" style="55" customWidth="1"/>
    <col min="11522" max="11522" width="27.375" style="55" customWidth="1"/>
    <col min="11523" max="11523" width="27.625" style="55" customWidth="1"/>
    <col min="11524" max="11524" width="46.125" style="55" customWidth="1"/>
    <col min="11525" max="11773" width="9.125" style="55"/>
    <col min="11774" max="11774" width="101.375" style="55" customWidth="1"/>
    <col min="11775" max="11775" width="92.375" style="55" customWidth="1"/>
    <col min="11776" max="11776" width="27.875" style="55" customWidth="1"/>
    <col min="11777" max="11777" width="29.5" style="55" customWidth="1"/>
    <col min="11778" max="11778" width="27.375" style="55" customWidth="1"/>
    <col min="11779" max="11779" width="27.625" style="55" customWidth="1"/>
    <col min="11780" max="11780" width="46.125" style="55" customWidth="1"/>
    <col min="11781" max="12029" width="9.125" style="55"/>
    <col min="12030" max="12030" width="101.375" style="55" customWidth="1"/>
    <col min="12031" max="12031" width="92.375" style="55" customWidth="1"/>
    <col min="12032" max="12032" width="27.875" style="55" customWidth="1"/>
    <col min="12033" max="12033" width="29.5" style="55" customWidth="1"/>
    <col min="12034" max="12034" width="27.375" style="55" customWidth="1"/>
    <col min="12035" max="12035" width="27.625" style="55" customWidth="1"/>
    <col min="12036" max="12036" width="46.125" style="55" customWidth="1"/>
    <col min="12037" max="12285" width="9.125" style="55"/>
    <col min="12286" max="12286" width="101.375" style="55" customWidth="1"/>
    <col min="12287" max="12287" width="92.375" style="55" customWidth="1"/>
    <col min="12288" max="12288" width="27.875" style="55" customWidth="1"/>
    <col min="12289" max="12289" width="29.5" style="55" customWidth="1"/>
    <col min="12290" max="12290" width="27.375" style="55" customWidth="1"/>
    <col min="12291" max="12291" width="27.625" style="55" customWidth="1"/>
    <col min="12292" max="12292" width="46.125" style="55" customWidth="1"/>
    <col min="12293" max="12541" width="9.125" style="55"/>
    <col min="12542" max="12542" width="101.375" style="55" customWidth="1"/>
    <col min="12543" max="12543" width="92.375" style="55" customWidth="1"/>
    <col min="12544" max="12544" width="27.875" style="55" customWidth="1"/>
    <col min="12545" max="12545" width="29.5" style="55" customWidth="1"/>
    <col min="12546" max="12546" width="27.375" style="55" customWidth="1"/>
    <col min="12547" max="12547" width="27.625" style="55" customWidth="1"/>
    <col min="12548" max="12548" width="46.125" style="55" customWidth="1"/>
    <col min="12549" max="12797" width="9.125" style="55"/>
    <col min="12798" max="12798" width="101.375" style="55" customWidth="1"/>
    <col min="12799" max="12799" width="92.375" style="55" customWidth="1"/>
    <col min="12800" max="12800" width="27.875" style="55" customWidth="1"/>
    <col min="12801" max="12801" width="29.5" style="55" customWidth="1"/>
    <col min="12802" max="12802" width="27.375" style="55" customWidth="1"/>
    <col min="12803" max="12803" width="27.625" style="55" customWidth="1"/>
    <col min="12804" max="12804" width="46.125" style="55" customWidth="1"/>
    <col min="12805" max="13053" width="9.125" style="55"/>
    <col min="13054" max="13054" width="101.375" style="55" customWidth="1"/>
    <col min="13055" max="13055" width="92.375" style="55" customWidth="1"/>
    <col min="13056" max="13056" width="27.875" style="55" customWidth="1"/>
    <col min="13057" max="13057" width="29.5" style="55" customWidth="1"/>
    <col min="13058" max="13058" width="27.375" style="55" customWidth="1"/>
    <col min="13059" max="13059" width="27.625" style="55" customWidth="1"/>
    <col min="13060" max="13060" width="46.125" style="55" customWidth="1"/>
    <col min="13061" max="13309" width="9.125" style="55"/>
    <col min="13310" max="13310" width="101.375" style="55" customWidth="1"/>
    <col min="13311" max="13311" width="92.375" style="55" customWidth="1"/>
    <col min="13312" max="13312" width="27.875" style="55" customWidth="1"/>
    <col min="13313" max="13313" width="29.5" style="55" customWidth="1"/>
    <col min="13314" max="13314" width="27.375" style="55" customWidth="1"/>
    <col min="13315" max="13315" width="27.625" style="55" customWidth="1"/>
    <col min="13316" max="13316" width="46.125" style="55" customWidth="1"/>
    <col min="13317" max="13565" width="9.125" style="55"/>
    <col min="13566" max="13566" width="101.375" style="55" customWidth="1"/>
    <col min="13567" max="13567" width="92.375" style="55" customWidth="1"/>
    <col min="13568" max="13568" width="27.875" style="55" customWidth="1"/>
    <col min="13569" max="13569" width="29.5" style="55" customWidth="1"/>
    <col min="13570" max="13570" width="27.375" style="55" customWidth="1"/>
    <col min="13571" max="13571" width="27.625" style="55" customWidth="1"/>
    <col min="13572" max="13572" width="46.125" style="55" customWidth="1"/>
    <col min="13573" max="13821" width="9.125" style="55"/>
    <col min="13822" max="13822" width="101.375" style="55" customWidth="1"/>
    <col min="13823" max="13823" width="92.375" style="55" customWidth="1"/>
    <col min="13824" max="13824" width="27.875" style="55" customWidth="1"/>
    <col min="13825" max="13825" width="29.5" style="55" customWidth="1"/>
    <col min="13826" max="13826" width="27.375" style="55" customWidth="1"/>
    <col min="13827" max="13827" width="27.625" style="55" customWidth="1"/>
    <col min="13828" max="13828" width="46.125" style="55" customWidth="1"/>
    <col min="13829" max="14077" width="9.125" style="55"/>
    <col min="14078" max="14078" width="101.375" style="55" customWidth="1"/>
    <col min="14079" max="14079" width="92.375" style="55" customWidth="1"/>
    <col min="14080" max="14080" width="27.875" style="55" customWidth="1"/>
    <col min="14081" max="14081" width="29.5" style="55" customWidth="1"/>
    <col min="14082" max="14082" width="27.375" style="55" customWidth="1"/>
    <col min="14083" max="14083" width="27.625" style="55" customWidth="1"/>
    <col min="14084" max="14084" width="46.125" style="55" customWidth="1"/>
    <col min="14085" max="14333" width="9.125" style="55"/>
    <col min="14334" max="14334" width="101.375" style="55" customWidth="1"/>
    <col min="14335" max="14335" width="92.375" style="55" customWidth="1"/>
    <col min="14336" max="14336" width="27.875" style="55" customWidth="1"/>
    <col min="14337" max="14337" width="29.5" style="55" customWidth="1"/>
    <col min="14338" max="14338" width="27.375" style="55" customWidth="1"/>
    <col min="14339" max="14339" width="27.625" style="55" customWidth="1"/>
    <col min="14340" max="14340" width="46.125" style="55" customWidth="1"/>
    <col min="14341" max="14589" width="9.125" style="55"/>
    <col min="14590" max="14590" width="101.375" style="55" customWidth="1"/>
    <col min="14591" max="14591" width="92.375" style="55" customWidth="1"/>
    <col min="14592" max="14592" width="27.875" style="55" customWidth="1"/>
    <col min="14593" max="14593" width="29.5" style="55" customWidth="1"/>
    <col min="14594" max="14594" width="27.375" style="55" customWidth="1"/>
    <col min="14595" max="14595" width="27.625" style="55" customWidth="1"/>
    <col min="14596" max="14596" width="46.125" style="55" customWidth="1"/>
    <col min="14597" max="14845" width="9.125" style="55"/>
    <col min="14846" max="14846" width="101.375" style="55" customWidth="1"/>
    <col min="14847" max="14847" width="92.375" style="55" customWidth="1"/>
    <col min="14848" max="14848" width="27.875" style="55" customWidth="1"/>
    <col min="14849" max="14849" width="29.5" style="55" customWidth="1"/>
    <col min="14850" max="14850" width="27.375" style="55" customWidth="1"/>
    <col min="14851" max="14851" width="27.625" style="55" customWidth="1"/>
    <col min="14852" max="14852" width="46.125" style="55" customWidth="1"/>
    <col min="14853" max="15101" width="9.125" style="55"/>
    <col min="15102" max="15102" width="101.375" style="55" customWidth="1"/>
    <col min="15103" max="15103" width="92.375" style="55" customWidth="1"/>
    <col min="15104" max="15104" width="27.875" style="55" customWidth="1"/>
    <col min="15105" max="15105" width="29.5" style="55" customWidth="1"/>
    <col min="15106" max="15106" width="27.375" style="55" customWidth="1"/>
    <col min="15107" max="15107" width="27.625" style="55" customWidth="1"/>
    <col min="15108" max="15108" width="46.125" style="55" customWidth="1"/>
    <col min="15109" max="15357" width="9.125" style="55"/>
    <col min="15358" max="15358" width="101.375" style="55" customWidth="1"/>
    <col min="15359" max="15359" width="92.375" style="55" customWidth="1"/>
    <col min="15360" max="15360" width="27.875" style="55" customWidth="1"/>
    <col min="15361" max="15361" width="29.5" style="55" customWidth="1"/>
    <col min="15362" max="15362" width="27.375" style="55" customWidth="1"/>
    <col min="15363" max="15363" width="27.625" style="55" customWidth="1"/>
    <col min="15364" max="15364" width="46.125" style="55" customWidth="1"/>
    <col min="15365" max="15613" width="9.125" style="55"/>
    <col min="15614" max="15614" width="101.375" style="55" customWidth="1"/>
    <col min="15615" max="15615" width="92.375" style="55" customWidth="1"/>
    <col min="15616" max="15616" width="27.875" style="55" customWidth="1"/>
    <col min="15617" max="15617" width="29.5" style="55" customWidth="1"/>
    <col min="15618" max="15618" width="27.375" style="55" customWidth="1"/>
    <col min="15619" max="15619" width="27.625" style="55" customWidth="1"/>
    <col min="15620" max="15620" width="46.125" style="55" customWidth="1"/>
    <col min="15621" max="15869" width="9.125" style="55"/>
    <col min="15870" max="15870" width="101.375" style="55" customWidth="1"/>
    <col min="15871" max="15871" width="92.375" style="55" customWidth="1"/>
    <col min="15872" max="15872" width="27.875" style="55" customWidth="1"/>
    <col min="15873" max="15873" width="29.5" style="55" customWidth="1"/>
    <col min="15874" max="15874" width="27.375" style="55" customWidth="1"/>
    <col min="15875" max="15875" width="27.625" style="55" customWidth="1"/>
    <col min="15876" max="15876" width="46.125" style="55" customWidth="1"/>
    <col min="15877" max="16125" width="9.125" style="55"/>
    <col min="16126" max="16126" width="101.375" style="55" customWidth="1"/>
    <col min="16127" max="16127" width="92.375" style="55" customWidth="1"/>
    <col min="16128" max="16128" width="27.875" style="55" customWidth="1"/>
    <col min="16129" max="16129" width="29.5" style="55" customWidth="1"/>
    <col min="16130" max="16130" width="27.375" style="55" customWidth="1"/>
    <col min="16131" max="16131" width="27.625" style="55" customWidth="1"/>
    <col min="16132" max="16132" width="46.125" style="55" customWidth="1"/>
    <col min="16133" max="16384" width="9.125" style="55"/>
  </cols>
  <sheetData>
    <row r="1" spans="1:10" x14ac:dyDescent="0.3">
      <c r="B1" s="137"/>
      <c r="C1" s="137"/>
      <c r="D1" s="136"/>
    </row>
    <row r="2" spans="1:10" ht="126" customHeight="1" thickBot="1" x14ac:dyDescent="0.35">
      <c r="D2" s="136"/>
    </row>
    <row r="3" spans="1:10" ht="95.25" customHeight="1" thickBot="1" x14ac:dyDescent="0.35">
      <c r="A3" s="345" t="s">
        <v>323</v>
      </c>
      <c r="B3" s="346"/>
      <c r="C3" s="346"/>
      <c r="D3" s="347"/>
    </row>
    <row r="4" spans="1:10" ht="62.25" customHeight="1" thickBot="1" x14ac:dyDescent="0.35">
      <c r="A4" s="341" t="s">
        <v>182</v>
      </c>
      <c r="B4" s="342"/>
      <c r="C4" s="342"/>
      <c r="D4" s="342"/>
      <c r="E4" s="286"/>
      <c r="F4" s="286"/>
      <c r="G4" s="286"/>
      <c r="H4" s="286"/>
      <c r="I4" s="286"/>
      <c r="J4" s="286"/>
    </row>
    <row r="5" spans="1:10" ht="63" customHeight="1" thickBot="1" x14ac:dyDescent="0.35">
      <c r="A5" s="341" t="s">
        <v>133</v>
      </c>
      <c r="B5" s="342"/>
      <c r="C5" s="342"/>
      <c r="D5" s="342"/>
    </row>
    <row r="6" spans="1:10" s="136" customFormat="1" ht="63" customHeight="1" thickBot="1" x14ac:dyDescent="0.35">
      <c r="A6" s="203"/>
      <c r="B6" s="204"/>
      <c r="C6" s="204"/>
      <c r="D6" s="204"/>
    </row>
    <row r="7" spans="1:10" ht="60" customHeight="1" x14ac:dyDescent="0.3">
      <c r="A7" s="341" t="s">
        <v>232</v>
      </c>
      <c r="B7" s="342"/>
      <c r="C7" s="342"/>
      <c r="D7" s="342"/>
    </row>
    <row r="8" spans="1:10" x14ac:dyDescent="0.3">
      <c r="A8" s="108"/>
      <c r="B8" s="109"/>
      <c r="C8" s="109"/>
      <c r="D8" s="111"/>
    </row>
    <row r="9" spans="1:10" x14ac:dyDescent="0.3">
      <c r="A9" s="108"/>
      <c r="B9" s="109"/>
      <c r="C9" s="109"/>
      <c r="D9" s="110"/>
    </row>
    <row r="10" spans="1:10" s="112" customFormat="1" ht="57" customHeight="1" x14ac:dyDescent="0.25">
      <c r="A10" s="242" t="s">
        <v>74</v>
      </c>
      <c r="B10" s="243" t="s">
        <v>187</v>
      </c>
      <c r="C10" s="243" t="s">
        <v>188</v>
      </c>
      <c r="D10" s="243" t="s">
        <v>322</v>
      </c>
      <c r="E10" s="287"/>
    </row>
    <row r="11" spans="1:10" s="112" customFormat="1" ht="288.75" customHeight="1" x14ac:dyDescent="0.25">
      <c r="A11" s="113" t="s">
        <v>75</v>
      </c>
      <c r="B11" s="114" t="s">
        <v>190</v>
      </c>
      <c r="C11" s="114" t="s">
        <v>191</v>
      </c>
      <c r="D11" s="115"/>
      <c r="E11" s="287"/>
    </row>
    <row r="12" spans="1:10" s="112" customFormat="1" ht="303" customHeight="1" x14ac:dyDescent="0.25">
      <c r="A12" s="113" t="s">
        <v>76</v>
      </c>
      <c r="B12" s="114" t="s">
        <v>192</v>
      </c>
      <c r="C12" s="114" t="s">
        <v>189</v>
      </c>
      <c r="D12" s="115"/>
      <c r="E12" s="287"/>
    </row>
    <row r="13" spans="1:10" s="112" customFormat="1" ht="63.6" customHeight="1" x14ac:dyDescent="0.25">
      <c r="A13" s="242" t="s">
        <v>77</v>
      </c>
      <c r="B13" s="243" t="s">
        <v>187</v>
      </c>
      <c r="C13" s="243" t="s">
        <v>188</v>
      </c>
      <c r="D13" s="243" t="s">
        <v>322</v>
      </c>
      <c r="E13" s="287"/>
    </row>
    <row r="14" spans="1:10" s="112" customFormat="1" ht="234.75" customHeight="1" x14ac:dyDescent="0.25">
      <c r="A14" s="113" t="s">
        <v>193</v>
      </c>
      <c r="B14" s="114" t="s">
        <v>194</v>
      </c>
      <c r="C14" s="114" t="s">
        <v>189</v>
      </c>
      <c r="D14" s="115"/>
      <c r="E14" s="287"/>
    </row>
    <row r="15" spans="1:10" s="112" customFormat="1" ht="73.5" customHeight="1" x14ac:dyDescent="0.25">
      <c r="A15" s="343" t="s">
        <v>231</v>
      </c>
      <c r="B15" s="344"/>
      <c r="C15" s="344"/>
      <c r="D15" s="344"/>
      <c r="E15" s="287"/>
    </row>
    <row r="16" spans="1:10" s="112" customFormat="1" ht="64.900000000000006" customHeight="1" x14ac:dyDescent="0.25">
      <c r="A16" s="242" t="s">
        <v>78</v>
      </c>
      <c r="B16" s="243" t="s">
        <v>187</v>
      </c>
      <c r="C16" s="243" t="s">
        <v>188</v>
      </c>
      <c r="D16" s="243" t="s">
        <v>322</v>
      </c>
      <c r="E16" s="287"/>
    </row>
    <row r="17" spans="1:5" s="112" customFormat="1" ht="231.75" customHeight="1" x14ac:dyDescent="0.25">
      <c r="A17" s="316" t="s">
        <v>79</v>
      </c>
      <c r="B17" s="317" t="s">
        <v>195</v>
      </c>
      <c r="C17" s="317" t="s">
        <v>196</v>
      </c>
      <c r="D17" s="318"/>
      <c r="E17" s="287"/>
    </row>
    <row r="18" spans="1:5" s="112" customFormat="1" ht="285" customHeight="1" x14ac:dyDescent="0.25">
      <c r="A18" s="316" t="s">
        <v>80</v>
      </c>
      <c r="B18" s="317" t="s">
        <v>197</v>
      </c>
      <c r="C18" s="317" t="s">
        <v>196</v>
      </c>
      <c r="D18" s="318"/>
      <c r="E18" s="287"/>
    </row>
    <row r="19" spans="1:5" s="112" customFormat="1" ht="186.75" customHeight="1" x14ac:dyDescent="0.25">
      <c r="A19" s="316" t="s">
        <v>81</v>
      </c>
      <c r="B19" s="317" t="s">
        <v>198</v>
      </c>
      <c r="C19" s="317" t="s">
        <v>196</v>
      </c>
      <c r="D19" s="318"/>
      <c r="E19" s="287"/>
    </row>
    <row r="20" spans="1:5" s="112" customFormat="1" ht="89.25" customHeight="1" x14ac:dyDescent="0.25">
      <c r="A20" s="242" t="s">
        <v>82</v>
      </c>
      <c r="B20" s="243" t="s">
        <v>187</v>
      </c>
      <c r="C20" s="243" t="s">
        <v>188</v>
      </c>
      <c r="D20" s="243" t="s">
        <v>322</v>
      </c>
      <c r="E20" s="287"/>
    </row>
    <row r="21" spans="1:5" s="112" customFormat="1" ht="222" customHeight="1" x14ac:dyDescent="0.25">
      <c r="A21" s="316" t="s">
        <v>83</v>
      </c>
      <c r="B21" s="317" t="s">
        <v>199</v>
      </c>
      <c r="C21" s="317" t="s">
        <v>196</v>
      </c>
      <c r="D21" s="318"/>
      <c r="E21" s="287"/>
    </row>
    <row r="22" spans="1:5" s="112" customFormat="1" ht="246.75" customHeight="1" x14ac:dyDescent="0.25">
      <c r="A22" s="316" t="s">
        <v>84</v>
      </c>
      <c r="B22" s="317" t="s">
        <v>200</v>
      </c>
      <c r="C22" s="317" t="s">
        <v>196</v>
      </c>
      <c r="D22" s="318"/>
      <c r="E22" s="287"/>
    </row>
    <row r="23" spans="1:5" s="112" customFormat="1" ht="98.25" customHeight="1" x14ac:dyDescent="0.25">
      <c r="A23" s="242" t="s">
        <v>85</v>
      </c>
      <c r="B23" s="243" t="s">
        <v>187</v>
      </c>
      <c r="C23" s="243" t="s">
        <v>188</v>
      </c>
      <c r="D23" s="243" t="s">
        <v>322</v>
      </c>
      <c r="E23" s="287"/>
    </row>
    <row r="24" spans="1:5" s="112" customFormat="1" ht="211.5" customHeight="1" x14ac:dyDescent="0.25">
      <c r="A24" s="117" t="s">
        <v>86</v>
      </c>
      <c r="B24" s="118" t="s">
        <v>201</v>
      </c>
      <c r="C24" s="118" t="s">
        <v>196</v>
      </c>
      <c r="D24" s="119"/>
      <c r="E24" s="287"/>
    </row>
    <row r="25" spans="1:5" s="112" customFormat="1" ht="224.25" customHeight="1" x14ac:dyDescent="0.25">
      <c r="A25" s="117" t="s">
        <v>87</v>
      </c>
      <c r="B25" s="118" t="s">
        <v>202</v>
      </c>
      <c r="C25" s="118" t="s">
        <v>196</v>
      </c>
      <c r="D25" s="119"/>
      <c r="E25" s="287"/>
    </row>
    <row r="26" spans="1:5" s="112" customFormat="1" ht="221.25" customHeight="1" x14ac:dyDescent="0.25">
      <c r="A26" s="113" t="s">
        <v>88</v>
      </c>
      <c r="B26" s="114" t="s">
        <v>203</v>
      </c>
      <c r="C26" s="114"/>
      <c r="D26" s="115"/>
      <c r="E26" s="287"/>
    </row>
    <row r="27" spans="1:5" s="112" customFormat="1" ht="61.15" hidden="1" customHeight="1" x14ac:dyDescent="0.25">
      <c r="A27" s="120" t="s">
        <v>89</v>
      </c>
      <c r="B27" s="121" t="s">
        <v>187</v>
      </c>
      <c r="C27" s="121" t="s">
        <v>188</v>
      </c>
      <c r="D27" s="122" t="s">
        <v>233</v>
      </c>
      <c r="E27" s="287"/>
    </row>
    <row r="28" spans="1:5" s="112" customFormat="1" ht="90" hidden="1" customHeight="1" x14ac:dyDescent="0.25">
      <c r="A28" s="123" t="s">
        <v>90</v>
      </c>
      <c r="B28" s="124"/>
      <c r="C28" s="114"/>
      <c r="D28" s="115"/>
      <c r="E28" s="287"/>
    </row>
    <row r="29" spans="1:5" s="112" customFormat="1" ht="108" hidden="1" customHeight="1" x14ac:dyDescent="0.25">
      <c r="A29" s="123" t="s">
        <v>91</v>
      </c>
      <c r="B29" s="124"/>
      <c r="C29" s="114"/>
      <c r="D29" s="115"/>
      <c r="E29" s="287"/>
    </row>
    <row r="30" spans="1:5" s="112" customFormat="1" ht="77.25" customHeight="1" x14ac:dyDescent="0.25">
      <c r="A30" s="242" t="s">
        <v>92</v>
      </c>
      <c r="B30" s="243" t="s">
        <v>187</v>
      </c>
      <c r="C30" s="243" t="s">
        <v>188</v>
      </c>
      <c r="D30" s="243" t="s">
        <v>322</v>
      </c>
      <c r="E30" s="287"/>
    </row>
    <row r="31" spans="1:5" s="112" customFormat="1" ht="333" x14ac:dyDescent="0.25">
      <c r="A31" s="113" t="s">
        <v>93</v>
      </c>
      <c r="B31" s="114" t="s">
        <v>204</v>
      </c>
      <c r="C31" s="114" t="s">
        <v>189</v>
      </c>
      <c r="D31" s="115"/>
      <c r="E31" s="287"/>
    </row>
    <row r="32" spans="1:5" s="112" customFormat="1" ht="226.5" customHeight="1" x14ac:dyDescent="0.25">
      <c r="A32" s="113" t="s">
        <v>94</v>
      </c>
      <c r="B32" s="114" t="s">
        <v>205</v>
      </c>
      <c r="C32" s="114" t="s">
        <v>189</v>
      </c>
      <c r="D32" s="115"/>
      <c r="E32" s="287"/>
    </row>
    <row r="33" spans="1:5" s="112" customFormat="1" ht="63.6" customHeight="1" x14ac:dyDescent="0.25">
      <c r="A33" s="242" t="s">
        <v>95</v>
      </c>
      <c r="B33" s="243" t="s">
        <v>187</v>
      </c>
      <c r="C33" s="243" t="s">
        <v>188</v>
      </c>
      <c r="D33" s="243" t="s">
        <v>322</v>
      </c>
      <c r="E33" s="287"/>
    </row>
    <row r="34" spans="1:5" s="112" customFormat="1" ht="254.25" customHeight="1" x14ac:dyDescent="0.25">
      <c r="A34" s="113" t="s">
        <v>96</v>
      </c>
      <c r="B34" s="114" t="s">
        <v>206</v>
      </c>
      <c r="C34" s="114" t="s">
        <v>196</v>
      </c>
      <c r="D34" s="115"/>
      <c r="E34" s="287"/>
    </row>
    <row r="35" spans="1:5" s="112" customFormat="1" ht="194.25" x14ac:dyDescent="0.25">
      <c r="A35" s="113" t="s">
        <v>97</v>
      </c>
      <c r="B35" s="114" t="s">
        <v>207</v>
      </c>
      <c r="C35" s="114" t="s">
        <v>196</v>
      </c>
      <c r="D35" s="115"/>
      <c r="E35" s="287"/>
    </row>
    <row r="36" spans="1:5" s="112" customFormat="1" ht="303" customHeight="1" x14ac:dyDescent="0.25">
      <c r="A36" s="113" t="s">
        <v>98</v>
      </c>
      <c r="B36" s="114" t="s">
        <v>208</v>
      </c>
      <c r="C36" s="114" t="s">
        <v>196</v>
      </c>
      <c r="D36" s="115"/>
      <c r="E36" s="287"/>
    </row>
    <row r="37" spans="1:5" s="112" customFormat="1" ht="233.25" customHeight="1" x14ac:dyDescent="0.25">
      <c r="A37" s="113" t="s">
        <v>99</v>
      </c>
      <c r="B37" s="114" t="s">
        <v>209</v>
      </c>
      <c r="C37" s="114" t="s">
        <v>196</v>
      </c>
      <c r="D37" s="115"/>
      <c r="E37" s="287"/>
    </row>
    <row r="38" spans="1:5" s="125" customFormat="1" ht="65.25" customHeight="1" x14ac:dyDescent="0.25">
      <c r="A38" s="242" t="s">
        <v>100</v>
      </c>
      <c r="B38" s="243" t="s">
        <v>187</v>
      </c>
      <c r="C38" s="243" t="s">
        <v>188</v>
      </c>
      <c r="D38" s="243" t="s">
        <v>322</v>
      </c>
      <c r="E38" s="287"/>
    </row>
    <row r="39" spans="1:5" s="112" customFormat="1" ht="193.5" customHeight="1" x14ac:dyDescent="0.25">
      <c r="A39" s="113" t="s">
        <v>101</v>
      </c>
      <c r="B39" s="114" t="s">
        <v>210</v>
      </c>
      <c r="C39" s="114" t="s">
        <v>196</v>
      </c>
      <c r="D39" s="126"/>
      <c r="E39" s="287"/>
    </row>
    <row r="40" spans="1:5" s="112" customFormat="1" ht="240.75" customHeight="1" x14ac:dyDescent="0.25">
      <c r="A40" s="113" t="s">
        <v>102</v>
      </c>
      <c r="B40" s="114" t="s">
        <v>211</v>
      </c>
      <c r="C40" s="114" t="s">
        <v>196</v>
      </c>
      <c r="D40" s="116"/>
      <c r="E40" s="287"/>
    </row>
    <row r="41" spans="1:5" s="112" customFormat="1" ht="267.75" customHeight="1" x14ac:dyDescent="0.25">
      <c r="A41" s="113" t="s">
        <v>103</v>
      </c>
      <c r="B41" s="114" t="s">
        <v>212</v>
      </c>
      <c r="C41" s="114" t="s">
        <v>196</v>
      </c>
      <c r="D41" s="116"/>
      <c r="E41" s="287"/>
    </row>
    <row r="42" spans="1:5" s="112" customFormat="1" ht="64.150000000000006" customHeight="1" x14ac:dyDescent="0.25">
      <c r="A42" s="242" t="s">
        <v>104</v>
      </c>
      <c r="B42" s="243" t="s">
        <v>187</v>
      </c>
      <c r="C42" s="243" t="s">
        <v>188</v>
      </c>
      <c r="D42" s="243" t="s">
        <v>322</v>
      </c>
      <c r="E42" s="287"/>
    </row>
    <row r="43" spans="1:5" s="112" customFormat="1" ht="261.75" customHeight="1" x14ac:dyDescent="0.25">
      <c r="A43" s="316" t="s">
        <v>105</v>
      </c>
      <c r="B43" s="317" t="s">
        <v>213</v>
      </c>
      <c r="C43" s="317" t="s">
        <v>189</v>
      </c>
      <c r="D43" s="319"/>
      <c r="E43" s="287"/>
    </row>
    <row r="44" spans="1:5" s="112" customFormat="1" ht="261.75" customHeight="1" x14ac:dyDescent="0.25">
      <c r="A44" s="316" t="s">
        <v>106</v>
      </c>
      <c r="B44" s="317" t="s">
        <v>214</v>
      </c>
      <c r="C44" s="317" t="s">
        <v>189</v>
      </c>
      <c r="D44" s="319"/>
      <c r="E44" s="287"/>
    </row>
    <row r="45" spans="1:5" s="112" customFormat="1" ht="56.45" customHeight="1" x14ac:dyDescent="0.25">
      <c r="A45" s="242" t="s">
        <v>107</v>
      </c>
      <c r="B45" s="243" t="s">
        <v>187</v>
      </c>
      <c r="C45" s="243" t="s">
        <v>188</v>
      </c>
      <c r="D45" s="243" t="s">
        <v>322</v>
      </c>
      <c r="E45" s="287"/>
    </row>
    <row r="46" spans="1:5" s="112" customFormat="1" ht="197.25" customHeight="1" x14ac:dyDescent="0.25">
      <c r="A46" s="117" t="s">
        <v>108</v>
      </c>
      <c r="B46" s="118" t="s">
        <v>215</v>
      </c>
      <c r="C46" s="118" t="s">
        <v>196</v>
      </c>
      <c r="D46" s="126"/>
      <c r="E46" s="287"/>
    </row>
    <row r="47" spans="1:5" s="112" customFormat="1" ht="197.25" customHeight="1" x14ac:dyDescent="0.25">
      <c r="A47" s="113" t="s">
        <v>109</v>
      </c>
      <c r="B47" s="114" t="s">
        <v>216</v>
      </c>
      <c r="C47" s="118" t="s">
        <v>196</v>
      </c>
      <c r="D47" s="115"/>
      <c r="E47" s="287"/>
    </row>
    <row r="48" spans="1:5" s="112" customFormat="1" ht="61.15" customHeight="1" x14ac:dyDescent="0.25">
      <c r="A48" s="242" t="s">
        <v>110</v>
      </c>
      <c r="B48" s="243" t="s">
        <v>187</v>
      </c>
      <c r="C48" s="243" t="s">
        <v>188</v>
      </c>
      <c r="D48" s="243" t="s">
        <v>322</v>
      </c>
      <c r="E48" s="287"/>
    </row>
    <row r="49" spans="1:5" s="112" customFormat="1" ht="220.5" customHeight="1" x14ac:dyDescent="0.25">
      <c r="A49" s="316" t="s">
        <v>111</v>
      </c>
      <c r="B49" s="317" t="s">
        <v>217</v>
      </c>
      <c r="C49" s="317" t="s">
        <v>218</v>
      </c>
      <c r="D49" s="319"/>
      <c r="E49" s="287"/>
    </row>
    <row r="50" spans="1:5" s="112" customFormat="1" ht="220.5" customHeight="1" x14ac:dyDescent="0.25">
      <c r="A50" s="316" t="s">
        <v>112</v>
      </c>
      <c r="B50" s="317" t="s">
        <v>219</v>
      </c>
      <c r="C50" s="317" t="s">
        <v>218</v>
      </c>
      <c r="D50" s="318"/>
      <c r="E50" s="287"/>
    </row>
    <row r="51" spans="1:5" s="112" customFormat="1" ht="220.5" customHeight="1" x14ac:dyDescent="0.25">
      <c r="A51" s="316" t="s">
        <v>113</v>
      </c>
      <c r="B51" s="317" t="s">
        <v>220</v>
      </c>
      <c r="C51" s="317" t="s">
        <v>221</v>
      </c>
      <c r="D51" s="320"/>
      <c r="E51" s="287"/>
    </row>
    <row r="52" spans="1:5" s="112" customFormat="1" ht="220.5" customHeight="1" x14ac:dyDescent="0.25">
      <c r="A52" s="316" t="s">
        <v>114</v>
      </c>
      <c r="B52" s="317" t="s">
        <v>222</v>
      </c>
      <c r="C52" s="317" t="s">
        <v>221</v>
      </c>
      <c r="D52" s="318"/>
      <c r="E52" s="287"/>
    </row>
    <row r="53" spans="1:5" s="112" customFormat="1" ht="220.5" customHeight="1" x14ac:dyDescent="0.25">
      <c r="A53" s="316" t="s">
        <v>115</v>
      </c>
      <c r="B53" s="317" t="s">
        <v>223</v>
      </c>
      <c r="C53" s="317" t="s">
        <v>221</v>
      </c>
      <c r="D53" s="318"/>
      <c r="E53" s="287"/>
    </row>
    <row r="54" spans="1:5" s="112" customFormat="1" ht="58.9" customHeight="1" x14ac:dyDescent="0.25">
      <c r="A54" s="242" t="s">
        <v>116</v>
      </c>
      <c r="B54" s="243" t="s">
        <v>187</v>
      </c>
      <c r="C54" s="243" t="s">
        <v>188</v>
      </c>
      <c r="D54" s="243" t="s">
        <v>322</v>
      </c>
      <c r="E54" s="287"/>
    </row>
    <row r="55" spans="1:5" s="112" customFormat="1" ht="273" customHeight="1" x14ac:dyDescent="0.25">
      <c r="A55" s="113" t="s">
        <v>117</v>
      </c>
      <c r="B55" s="118" t="s">
        <v>224</v>
      </c>
      <c r="C55" s="118" t="s">
        <v>196</v>
      </c>
      <c r="D55" s="115"/>
      <c r="E55" s="287"/>
    </row>
    <row r="56" spans="1:5" s="112" customFormat="1" ht="60" customHeight="1" x14ac:dyDescent="0.25">
      <c r="A56" s="242" t="s">
        <v>118</v>
      </c>
      <c r="B56" s="243" t="s">
        <v>187</v>
      </c>
      <c r="C56" s="243" t="s">
        <v>188</v>
      </c>
      <c r="D56" s="243" t="s">
        <v>322</v>
      </c>
      <c r="E56" s="287"/>
    </row>
    <row r="57" spans="1:5" s="112" customFormat="1" ht="264" customHeight="1" x14ac:dyDescent="0.25">
      <c r="A57" s="117" t="s">
        <v>119</v>
      </c>
      <c r="B57" s="118" t="s">
        <v>225</v>
      </c>
      <c r="C57" s="118" t="s">
        <v>196</v>
      </c>
      <c r="D57" s="126"/>
      <c r="E57" s="287"/>
    </row>
    <row r="58" spans="1:5" s="112" customFormat="1" ht="264" customHeight="1" x14ac:dyDescent="0.25">
      <c r="A58" s="117" t="s">
        <v>120</v>
      </c>
      <c r="B58" s="118" t="s">
        <v>226</v>
      </c>
      <c r="C58" s="118" t="s">
        <v>196</v>
      </c>
      <c r="D58" s="126"/>
      <c r="E58" s="287"/>
    </row>
    <row r="59" spans="1:5" s="112" customFormat="1" ht="264" customHeight="1" x14ac:dyDescent="0.25">
      <c r="A59" s="117" t="s">
        <v>121</v>
      </c>
      <c r="B59" s="118" t="s">
        <v>227</v>
      </c>
      <c r="C59" s="118" t="s">
        <v>189</v>
      </c>
      <c r="D59" s="126"/>
      <c r="E59" s="287"/>
    </row>
    <row r="60" spans="1:5" s="112" customFormat="1" ht="76.5" customHeight="1" x14ac:dyDescent="0.25">
      <c r="A60" s="242" t="s">
        <v>122</v>
      </c>
      <c r="B60" s="243" t="s">
        <v>187</v>
      </c>
      <c r="C60" s="243" t="s">
        <v>188</v>
      </c>
      <c r="D60" s="243" t="s">
        <v>322</v>
      </c>
      <c r="E60" s="287"/>
    </row>
    <row r="61" spans="1:5" s="112" customFormat="1" ht="270" customHeight="1" x14ac:dyDescent="0.25">
      <c r="A61" s="113" t="s">
        <v>123</v>
      </c>
      <c r="B61" s="118" t="s">
        <v>228</v>
      </c>
      <c r="C61" s="118" t="s">
        <v>189</v>
      </c>
      <c r="D61" s="115"/>
      <c r="E61" s="287"/>
    </row>
    <row r="62" spans="1:5" s="112" customFormat="1" ht="91.5" customHeight="1" x14ac:dyDescent="0.25">
      <c r="A62" s="242" t="s">
        <v>124</v>
      </c>
      <c r="B62" s="243" t="s">
        <v>187</v>
      </c>
      <c r="C62" s="243" t="s">
        <v>188</v>
      </c>
      <c r="D62" s="243" t="s">
        <v>322</v>
      </c>
      <c r="E62" s="287"/>
    </row>
    <row r="63" spans="1:5" s="112" customFormat="1" ht="264.75" customHeight="1" x14ac:dyDescent="0.25">
      <c r="A63" s="113" t="s">
        <v>125</v>
      </c>
      <c r="B63" s="118" t="s">
        <v>229</v>
      </c>
      <c r="C63" s="118" t="s">
        <v>196</v>
      </c>
      <c r="D63" s="115"/>
      <c r="E63" s="287"/>
    </row>
    <row r="64" spans="1:5" s="112" customFormat="1" ht="271.5" customHeight="1" thickBot="1" x14ac:dyDescent="0.3">
      <c r="A64" s="127" t="s">
        <v>126</v>
      </c>
      <c r="B64" s="128" t="s">
        <v>230</v>
      </c>
      <c r="C64" s="128" t="s">
        <v>196</v>
      </c>
      <c r="D64" s="129"/>
      <c r="E64" s="287"/>
    </row>
    <row r="65" spans="1:5" s="133" customFormat="1" ht="30.75" customHeight="1" x14ac:dyDescent="0.3">
      <c r="A65" s="130"/>
      <c r="B65" s="131"/>
      <c r="C65" s="131"/>
      <c r="D65" s="132"/>
      <c r="E65" s="136"/>
    </row>
    <row r="66" spans="1:5" ht="12" customHeight="1" x14ac:dyDescent="0.3">
      <c r="A66" s="134"/>
      <c r="B66" s="135"/>
      <c r="C66" s="135"/>
      <c r="D66" s="134"/>
    </row>
    <row r="81" spans="2:5" x14ac:dyDescent="0.3">
      <c r="B81" s="55"/>
      <c r="C81" s="55"/>
      <c r="E81" s="55"/>
    </row>
    <row r="82" spans="2:5" x14ac:dyDescent="0.3">
      <c r="B82" s="55"/>
      <c r="C82" s="55"/>
      <c r="E82" s="55"/>
    </row>
    <row r="83" spans="2:5" x14ac:dyDescent="0.3">
      <c r="B83" s="55"/>
      <c r="C83" s="55"/>
      <c r="E83" s="55"/>
    </row>
    <row r="84" spans="2:5" x14ac:dyDescent="0.3">
      <c r="B84" s="55"/>
      <c r="C84" s="55"/>
      <c r="E84" s="55"/>
    </row>
    <row r="85" spans="2:5" x14ac:dyDescent="0.3">
      <c r="B85" s="55"/>
      <c r="C85" s="55"/>
      <c r="E85" s="55"/>
    </row>
    <row r="86" spans="2:5" x14ac:dyDescent="0.3">
      <c r="B86" s="55"/>
      <c r="C86" s="55"/>
      <c r="E86" s="55"/>
    </row>
    <row r="87" spans="2:5" x14ac:dyDescent="0.3">
      <c r="B87" s="55"/>
      <c r="C87" s="55"/>
      <c r="E87" s="55"/>
    </row>
    <row r="88" spans="2:5" x14ac:dyDescent="0.3">
      <c r="B88" s="55"/>
      <c r="C88" s="55"/>
      <c r="E88" s="55"/>
    </row>
    <row r="89" spans="2:5" x14ac:dyDescent="0.3">
      <c r="B89" s="55"/>
      <c r="C89" s="55"/>
      <c r="E89" s="55"/>
    </row>
    <row r="90" spans="2:5" x14ac:dyDescent="0.3">
      <c r="B90" s="55"/>
      <c r="C90" s="55"/>
      <c r="E90" s="55"/>
    </row>
    <row r="91" spans="2:5" x14ac:dyDescent="0.3">
      <c r="B91" s="55"/>
      <c r="C91" s="55"/>
      <c r="E91" s="55"/>
    </row>
    <row r="92" spans="2:5" x14ac:dyDescent="0.3">
      <c r="B92" s="55"/>
      <c r="C92" s="55"/>
      <c r="E92" s="55"/>
    </row>
    <row r="93" spans="2:5" x14ac:dyDescent="0.3">
      <c r="B93" s="55"/>
      <c r="C93" s="55"/>
      <c r="E93" s="55"/>
    </row>
    <row r="94" spans="2:5" x14ac:dyDescent="0.3">
      <c r="B94" s="55"/>
      <c r="C94" s="55"/>
      <c r="E94" s="55"/>
    </row>
    <row r="95" spans="2:5" x14ac:dyDescent="0.3">
      <c r="B95" s="55"/>
      <c r="C95" s="55"/>
      <c r="E95" s="55"/>
    </row>
    <row r="96" spans="2:5" x14ac:dyDescent="0.3">
      <c r="B96" s="55"/>
      <c r="C96" s="55"/>
      <c r="E96" s="55"/>
    </row>
    <row r="97" spans="2:5" x14ac:dyDescent="0.3">
      <c r="B97" s="55"/>
      <c r="C97" s="55"/>
      <c r="E97" s="55"/>
    </row>
    <row r="98" spans="2:5" x14ac:dyDescent="0.3">
      <c r="B98" s="55"/>
      <c r="C98" s="55"/>
      <c r="E98" s="55"/>
    </row>
    <row r="99" spans="2:5" x14ac:dyDescent="0.3">
      <c r="B99" s="55"/>
      <c r="C99" s="55"/>
      <c r="E99" s="55"/>
    </row>
    <row r="100" spans="2:5" x14ac:dyDescent="0.3">
      <c r="B100" s="55"/>
      <c r="C100" s="55"/>
      <c r="E100" s="55"/>
    </row>
    <row r="101" spans="2:5" x14ac:dyDescent="0.3">
      <c r="B101" s="55"/>
      <c r="C101" s="55"/>
      <c r="E101" s="55"/>
    </row>
    <row r="102" spans="2:5" x14ac:dyDescent="0.3">
      <c r="B102" s="55"/>
      <c r="C102" s="55"/>
      <c r="E102" s="55"/>
    </row>
    <row r="103" spans="2:5" x14ac:dyDescent="0.3">
      <c r="B103" s="55"/>
      <c r="C103" s="55"/>
      <c r="E103" s="55"/>
    </row>
    <row r="104" spans="2:5" x14ac:dyDescent="0.3">
      <c r="B104" s="55"/>
      <c r="C104" s="55"/>
      <c r="E104" s="55"/>
    </row>
    <row r="105" spans="2:5" x14ac:dyDescent="0.3">
      <c r="B105" s="55"/>
      <c r="C105" s="55"/>
      <c r="E105" s="55"/>
    </row>
    <row r="106" spans="2:5" x14ac:dyDescent="0.3">
      <c r="B106" s="55"/>
      <c r="C106" s="55"/>
      <c r="E106" s="55"/>
    </row>
    <row r="107" spans="2:5" x14ac:dyDescent="0.3">
      <c r="B107" s="55"/>
      <c r="C107" s="55"/>
      <c r="E107" s="55"/>
    </row>
    <row r="108" spans="2:5" x14ac:dyDescent="0.3">
      <c r="B108" s="55"/>
      <c r="C108" s="55"/>
      <c r="E108" s="55"/>
    </row>
    <row r="109" spans="2:5" x14ac:dyDescent="0.3">
      <c r="B109" s="55"/>
      <c r="C109" s="55"/>
      <c r="E109" s="55"/>
    </row>
    <row r="110" spans="2:5" x14ac:dyDescent="0.3">
      <c r="B110" s="55"/>
      <c r="C110" s="55"/>
      <c r="E110" s="55"/>
    </row>
    <row r="111" spans="2:5" x14ac:dyDescent="0.3">
      <c r="B111" s="55"/>
      <c r="C111" s="55"/>
      <c r="E111" s="55"/>
    </row>
    <row r="112" spans="2:5" x14ac:dyDescent="0.3">
      <c r="B112" s="55"/>
      <c r="C112" s="55"/>
      <c r="E112" s="55"/>
    </row>
    <row r="113" spans="2:5" x14ac:dyDescent="0.3">
      <c r="B113" s="55"/>
      <c r="C113" s="55"/>
      <c r="E113" s="55"/>
    </row>
    <row r="114" spans="2:5" x14ac:dyDescent="0.3">
      <c r="B114" s="55"/>
      <c r="C114" s="55"/>
      <c r="E114" s="55"/>
    </row>
    <row r="115" spans="2:5" x14ac:dyDescent="0.3">
      <c r="B115" s="55"/>
      <c r="C115" s="55"/>
      <c r="E115" s="55"/>
    </row>
    <row r="116" spans="2:5" x14ac:dyDescent="0.3">
      <c r="B116" s="55"/>
      <c r="C116" s="55"/>
      <c r="E116" s="55"/>
    </row>
    <row r="117" spans="2:5" x14ac:dyDescent="0.3">
      <c r="B117" s="55"/>
      <c r="C117" s="55"/>
      <c r="E117" s="55"/>
    </row>
    <row r="118" spans="2:5" x14ac:dyDescent="0.3">
      <c r="B118" s="55"/>
      <c r="C118" s="55"/>
      <c r="E118" s="55"/>
    </row>
    <row r="119" spans="2:5" x14ac:dyDescent="0.3">
      <c r="B119" s="55"/>
      <c r="C119" s="55"/>
      <c r="E119" s="55"/>
    </row>
    <row r="120" spans="2:5" x14ac:dyDescent="0.3">
      <c r="B120" s="55"/>
      <c r="C120" s="55"/>
      <c r="E120" s="55"/>
    </row>
    <row r="121" spans="2:5" x14ac:dyDescent="0.3">
      <c r="B121" s="55"/>
      <c r="C121" s="55"/>
      <c r="E121" s="55"/>
    </row>
    <row r="122" spans="2:5" x14ac:dyDescent="0.3">
      <c r="B122" s="55"/>
      <c r="C122" s="55"/>
      <c r="E122" s="55"/>
    </row>
    <row r="123" spans="2:5" x14ac:dyDescent="0.3">
      <c r="B123" s="55"/>
      <c r="C123" s="55"/>
      <c r="E123" s="55"/>
    </row>
    <row r="124" spans="2:5" x14ac:dyDescent="0.3">
      <c r="B124" s="55"/>
      <c r="C124" s="55"/>
      <c r="E124" s="55"/>
    </row>
    <row r="125" spans="2:5" x14ac:dyDescent="0.3">
      <c r="B125" s="55"/>
      <c r="C125" s="55"/>
      <c r="E125" s="55"/>
    </row>
    <row r="126" spans="2:5" x14ac:dyDescent="0.3">
      <c r="B126" s="55"/>
      <c r="C126" s="55"/>
      <c r="E126" s="55"/>
    </row>
    <row r="127" spans="2:5" x14ac:dyDescent="0.3">
      <c r="B127" s="55"/>
      <c r="C127" s="55"/>
      <c r="E127" s="55"/>
    </row>
    <row r="128" spans="2:5" x14ac:dyDescent="0.3">
      <c r="B128" s="55"/>
      <c r="C128" s="55"/>
      <c r="E128" s="55"/>
    </row>
    <row r="129" spans="2:5" x14ac:dyDescent="0.3">
      <c r="B129" s="55"/>
      <c r="C129" s="55"/>
      <c r="E129" s="55"/>
    </row>
    <row r="130" spans="2:5" x14ac:dyDescent="0.3">
      <c r="B130" s="55"/>
      <c r="C130" s="55"/>
      <c r="E130" s="55"/>
    </row>
    <row r="131" spans="2:5" x14ac:dyDescent="0.3">
      <c r="B131" s="55"/>
      <c r="C131" s="55"/>
      <c r="E131" s="55"/>
    </row>
    <row r="132" spans="2:5" x14ac:dyDescent="0.3">
      <c r="B132" s="55"/>
      <c r="C132" s="55"/>
      <c r="E132" s="55"/>
    </row>
    <row r="133" spans="2:5" x14ac:dyDescent="0.3">
      <c r="B133" s="55"/>
      <c r="C133" s="55"/>
      <c r="E133" s="55"/>
    </row>
    <row r="134" spans="2:5" x14ac:dyDescent="0.3">
      <c r="B134" s="55"/>
      <c r="C134" s="55"/>
      <c r="E134" s="55"/>
    </row>
    <row r="135" spans="2:5" x14ac:dyDescent="0.3">
      <c r="B135" s="55"/>
      <c r="C135" s="55"/>
      <c r="E135" s="55"/>
    </row>
    <row r="136" spans="2:5" x14ac:dyDescent="0.3">
      <c r="B136" s="55"/>
      <c r="C136" s="55"/>
      <c r="E136" s="55"/>
    </row>
    <row r="137" spans="2:5" x14ac:dyDescent="0.3">
      <c r="B137" s="55"/>
      <c r="C137" s="55"/>
      <c r="E137" s="55"/>
    </row>
    <row r="138" spans="2:5" x14ac:dyDescent="0.3">
      <c r="B138" s="55"/>
      <c r="C138" s="55"/>
      <c r="E138" s="55"/>
    </row>
    <row r="139" spans="2:5" x14ac:dyDescent="0.3">
      <c r="B139" s="55"/>
      <c r="C139" s="55"/>
      <c r="E139" s="55"/>
    </row>
    <row r="140" spans="2:5" x14ac:dyDescent="0.3">
      <c r="B140" s="55"/>
      <c r="C140" s="55"/>
      <c r="E140" s="55"/>
    </row>
    <row r="141" spans="2:5" x14ac:dyDescent="0.3">
      <c r="B141" s="55"/>
      <c r="C141" s="55"/>
      <c r="E141" s="55"/>
    </row>
    <row r="142" spans="2:5" x14ac:dyDescent="0.3">
      <c r="B142" s="55"/>
      <c r="C142" s="55"/>
      <c r="E142" s="55"/>
    </row>
    <row r="143" spans="2:5" x14ac:dyDescent="0.3">
      <c r="B143" s="55"/>
      <c r="C143" s="55"/>
      <c r="E143" s="55"/>
    </row>
    <row r="144" spans="2:5" x14ac:dyDescent="0.3">
      <c r="B144" s="55"/>
      <c r="C144" s="55"/>
      <c r="E144" s="55"/>
    </row>
    <row r="145" spans="2:5" x14ac:dyDescent="0.3">
      <c r="B145" s="55"/>
      <c r="C145" s="55"/>
      <c r="E145" s="55"/>
    </row>
    <row r="146" spans="2:5" x14ac:dyDescent="0.3">
      <c r="B146" s="55"/>
      <c r="C146" s="55"/>
      <c r="E146" s="55"/>
    </row>
    <row r="147" spans="2:5" x14ac:dyDescent="0.3">
      <c r="B147" s="55"/>
      <c r="C147" s="55"/>
      <c r="E147" s="55"/>
    </row>
    <row r="148" spans="2:5" x14ac:dyDescent="0.3">
      <c r="B148" s="55"/>
      <c r="C148" s="55"/>
      <c r="E148" s="55"/>
    </row>
    <row r="149" spans="2:5" x14ac:dyDescent="0.3">
      <c r="B149" s="55"/>
      <c r="C149" s="55"/>
      <c r="E149" s="55"/>
    </row>
    <row r="150" spans="2:5" x14ac:dyDescent="0.3">
      <c r="B150" s="55"/>
      <c r="C150" s="55"/>
      <c r="E150" s="55"/>
    </row>
    <row r="151" spans="2:5" x14ac:dyDescent="0.3">
      <c r="B151" s="55"/>
      <c r="C151" s="55"/>
      <c r="E151" s="55"/>
    </row>
    <row r="152" spans="2:5" x14ac:dyDescent="0.3">
      <c r="B152" s="55"/>
      <c r="C152" s="55"/>
      <c r="E152" s="55"/>
    </row>
    <row r="153" spans="2:5" x14ac:dyDescent="0.3">
      <c r="B153" s="55"/>
      <c r="C153" s="55"/>
      <c r="E153" s="55"/>
    </row>
    <row r="154" spans="2:5" x14ac:dyDescent="0.3">
      <c r="B154" s="55"/>
      <c r="C154" s="55"/>
      <c r="E154" s="55"/>
    </row>
    <row r="155" spans="2:5" x14ac:dyDescent="0.3">
      <c r="B155" s="55"/>
      <c r="C155" s="55"/>
      <c r="E155" s="55"/>
    </row>
    <row r="156" spans="2:5" x14ac:dyDescent="0.3">
      <c r="B156" s="55"/>
      <c r="C156" s="55"/>
      <c r="E156" s="55"/>
    </row>
    <row r="157" spans="2:5" x14ac:dyDescent="0.3">
      <c r="B157" s="55"/>
      <c r="C157" s="55"/>
      <c r="E157" s="55"/>
    </row>
    <row r="158" spans="2:5" x14ac:dyDescent="0.3">
      <c r="B158" s="55"/>
      <c r="C158" s="55"/>
      <c r="E158" s="55"/>
    </row>
    <row r="159" spans="2:5" x14ac:dyDescent="0.3">
      <c r="B159" s="55"/>
      <c r="C159" s="55"/>
      <c r="E159" s="55"/>
    </row>
    <row r="160" spans="2:5" x14ac:dyDescent="0.3">
      <c r="B160" s="55"/>
      <c r="C160" s="55"/>
      <c r="E160" s="55"/>
    </row>
    <row r="161" spans="2:5" x14ac:dyDescent="0.3">
      <c r="B161" s="55"/>
      <c r="C161" s="55"/>
      <c r="E161" s="55"/>
    </row>
    <row r="162" spans="2:5" x14ac:dyDescent="0.3">
      <c r="B162" s="55"/>
      <c r="C162" s="55"/>
      <c r="E162" s="55"/>
    </row>
    <row r="163" spans="2:5" x14ac:dyDescent="0.3">
      <c r="B163" s="55"/>
      <c r="C163" s="55"/>
      <c r="E163" s="55"/>
    </row>
    <row r="164" spans="2:5" x14ac:dyDescent="0.3">
      <c r="B164" s="55"/>
      <c r="C164" s="55"/>
      <c r="E164" s="55"/>
    </row>
    <row r="165" spans="2:5" x14ac:dyDescent="0.3">
      <c r="B165" s="55"/>
      <c r="C165" s="55"/>
      <c r="E165" s="55"/>
    </row>
    <row r="166" spans="2:5" x14ac:dyDescent="0.3">
      <c r="B166" s="55"/>
      <c r="C166" s="55"/>
      <c r="E166" s="55"/>
    </row>
    <row r="167" spans="2:5" x14ac:dyDescent="0.3">
      <c r="B167" s="55"/>
      <c r="C167" s="55"/>
      <c r="E167" s="55"/>
    </row>
    <row r="168" spans="2:5" x14ac:dyDescent="0.3">
      <c r="B168" s="55"/>
      <c r="C168" s="55"/>
      <c r="E168" s="55"/>
    </row>
    <row r="169" spans="2:5" x14ac:dyDescent="0.3">
      <c r="B169" s="55"/>
      <c r="C169" s="55"/>
      <c r="E169" s="55"/>
    </row>
    <row r="170" spans="2:5" x14ac:dyDescent="0.3">
      <c r="B170" s="55"/>
      <c r="C170" s="55"/>
      <c r="E170" s="55"/>
    </row>
    <row r="171" spans="2:5" x14ac:dyDescent="0.3">
      <c r="B171" s="55"/>
      <c r="C171" s="55"/>
      <c r="E171" s="55"/>
    </row>
    <row r="172" spans="2:5" x14ac:dyDescent="0.3">
      <c r="B172" s="55"/>
      <c r="C172" s="55"/>
      <c r="E172" s="55"/>
    </row>
    <row r="173" spans="2:5" x14ac:dyDescent="0.3">
      <c r="B173" s="55"/>
      <c r="C173" s="55"/>
      <c r="E173" s="55"/>
    </row>
    <row r="174" spans="2:5" x14ac:dyDescent="0.3">
      <c r="B174" s="55"/>
      <c r="C174" s="55"/>
      <c r="E174" s="55"/>
    </row>
    <row r="175" spans="2:5" x14ac:dyDescent="0.3">
      <c r="B175" s="55"/>
      <c r="C175" s="55"/>
      <c r="E175" s="55"/>
    </row>
    <row r="176" spans="2:5" x14ac:dyDescent="0.3">
      <c r="B176" s="55"/>
      <c r="C176" s="55"/>
      <c r="E176" s="55"/>
    </row>
    <row r="177" spans="2:5" x14ac:dyDescent="0.3">
      <c r="B177" s="55"/>
      <c r="C177" s="55"/>
      <c r="E177" s="55"/>
    </row>
    <row r="178" spans="2:5" x14ac:dyDescent="0.3">
      <c r="B178" s="55"/>
      <c r="C178" s="55"/>
      <c r="E178" s="55"/>
    </row>
    <row r="179" spans="2:5" x14ac:dyDescent="0.3">
      <c r="B179" s="55"/>
      <c r="C179" s="55"/>
      <c r="E179" s="55"/>
    </row>
    <row r="180" spans="2:5" x14ac:dyDescent="0.3">
      <c r="B180" s="55"/>
      <c r="C180" s="55"/>
      <c r="E180" s="55"/>
    </row>
    <row r="181" spans="2:5" x14ac:dyDescent="0.3">
      <c r="B181" s="55"/>
      <c r="C181" s="55"/>
      <c r="E181" s="55"/>
    </row>
    <row r="182" spans="2:5" x14ac:dyDescent="0.3">
      <c r="B182" s="55"/>
      <c r="C182" s="55"/>
      <c r="E182" s="55"/>
    </row>
    <row r="183" spans="2:5" x14ac:dyDescent="0.3">
      <c r="B183" s="55"/>
      <c r="C183" s="55"/>
      <c r="E183" s="55"/>
    </row>
    <row r="184" spans="2:5" x14ac:dyDescent="0.3">
      <c r="B184" s="55"/>
      <c r="C184" s="55"/>
      <c r="E184" s="55"/>
    </row>
    <row r="185" spans="2:5" x14ac:dyDescent="0.3">
      <c r="B185" s="55"/>
      <c r="C185" s="55"/>
      <c r="E185" s="55"/>
    </row>
    <row r="186" spans="2:5" x14ac:dyDescent="0.3">
      <c r="B186" s="55"/>
      <c r="C186" s="55"/>
      <c r="E186" s="55"/>
    </row>
    <row r="187" spans="2:5" x14ac:dyDescent="0.3">
      <c r="B187" s="55"/>
      <c r="C187" s="55"/>
      <c r="E187" s="55"/>
    </row>
    <row r="188" spans="2:5" x14ac:dyDescent="0.3">
      <c r="B188" s="55"/>
      <c r="C188" s="55"/>
      <c r="E188" s="55"/>
    </row>
    <row r="189" spans="2:5" x14ac:dyDescent="0.3">
      <c r="B189" s="55"/>
      <c r="C189" s="55"/>
      <c r="E189" s="55"/>
    </row>
    <row r="190" spans="2:5" x14ac:dyDescent="0.3">
      <c r="B190" s="55"/>
      <c r="C190" s="55"/>
      <c r="E190" s="55"/>
    </row>
    <row r="191" spans="2:5" x14ac:dyDescent="0.3">
      <c r="B191" s="55"/>
      <c r="C191" s="55"/>
      <c r="E191" s="55"/>
    </row>
    <row r="192" spans="2:5" x14ac:dyDescent="0.3">
      <c r="B192" s="55"/>
      <c r="C192" s="55"/>
      <c r="E192" s="55"/>
    </row>
    <row r="193" spans="2:5" x14ac:dyDescent="0.3">
      <c r="B193" s="55"/>
      <c r="C193" s="55"/>
      <c r="E193" s="55"/>
    </row>
    <row r="194" spans="2:5" x14ac:dyDescent="0.3">
      <c r="B194" s="55"/>
      <c r="C194" s="55"/>
      <c r="E194" s="55"/>
    </row>
    <row r="195" spans="2:5" x14ac:dyDescent="0.3">
      <c r="B195" s="55"/>
      <c r="C195" s="55"/>
      <c r="E195" s="55"/>
    </row>
    <row r="196" spans="2:5" x14ac:dyDescent="0.3">
      <c r="B196" s="55"/>
      <c r="C196" s="55"/>
      <c r="E196" s="55"/>
    </row>
    <row r="197" spans="2:5" x14ac:dyDescent="0.3">
      <c r="B197" s="55"/>
      <c r="C197" s="55"/>
      <c r="E197" s="55"/>
    </row>
    <row r="198" spans="2:5" x14ac:dyDescent="0.3">
      <c r="B198" s="55"/>
      <c r="C198" s="55"/>
      <c r="E198" s="55"/>
    </row>
    <row r="199" spans="2:5" x14ac:dyDescent="0.3">
      <c r="B199" s="55"/>
      <c r="C199" s="55"/>
      <c r="E199" s="55"/>
    </row>
    <row r="200" spans="2:5" x14ac:dyDescent="0.3">
      <c r="B200" s="55"/>
      <c r="C200" s="55"/>
      <c r="E200" s="55"/>
    </row>
    <row r="201" spans="2:5" x14ac:dyDescent="0.3">
      <c r="B201" s="55"/>
      <c r="C201" s="55"/>
      <c r="E201" s="55"/>
    </row>
    <row r="202" spans="2:5" x14ac:dyDescent="0.3">
      <c r="B202" s="55"/>
      <c r="C202" s="55"/>
      <c r="E202" s="55"/>
    </row>
    <row r="203" spans="2:5" x14ac:dyDescent="0.3">
      <c r="B203" s="55"/>
      <c r="C203" s="55"/>
      <c r="E203" s="55"/>
    </row>
    <row r="204" spans="2:5" x14ac:dyDescent="0.3">
      <c r="B204" s="55"/>
      <c r="C204" s="55"/>
      <c r="E204" s="55"/>
    </row>
    <row r="205" spans="2:5" x14ac:dyDescent="0.3">
      <c r="B205" s="55"/>
      <c r="C205" s="55"/>
      <c r="E205" s="55"/>
    </row>
    <row r="206" spans="2:5" x14ac:dyDescent="0.3">
      <c r="B206" s="55"/>
      <c r="C206" s="55"/>
      <c r="E206" s="55"/>
    </row>
    <row r="207" spans="2:5" x14ac:dyDescent="0.3">
      <c r="B207" s="55"/>
      <c r="C207" s="55"/>
      <c r="E207" s="55"/>
    </row>
    <row r="208" spans="2:5" x14ac:dyDescent="0.3">
      <c r="B208" s="55"/>
      <c r="C208" s="55"/>
      <c r="E208" s="55"/>
    </row>
    <row r="209" spans="2:5" x14ac:dyDescent="0.3">
      <c r="B209" s="55"/>
      <c r="C209" s="55"/>
      <c r="E209" s="55"/>
    </row>
    <row r="210" spans="2:5" x14ac:dyDescent="0.3">
      <c r="B210" s="55"/>
      <c r="C210" s="55"/>
      <c r="E210" s="55"/>
    </row>
    <row r="211" spans="2:5" x14ac:dyDescent="0.3">
      <c r="B211" s="55"/>
      <c r="C211" s="55"/>
      <c r="E211" s="55"/>
    </row>
    <row r="212" spans="2:5" x14ac:dyDescent="0.3">
      <c r="B212" s="55"/>
      <c r="C212" s="55"/>
      <c r="E212" s="55"/>
    </row>
    <row r="213" spans="2:5" x14ac:dyDescent="0.3">
      <c r="B213" s="55"/>
      <c r="C213" s="55"/>
      <c r="E213" s="55"/>
    </row>
    <row r="214" spans="2:5" x14ac:dyDescent="0.3">
      <c r="B214" s="55"/>
      <c r="C214" s="55"/>
      <c r="E214" s="55"/>
    </row>
    <row r="215" spans="2:5" x14ac:dyDescent="0.3">
      <c r="B215" s="55"/>
      <c r="C215" s="55"/>
      <c r="E215" s="55"/>
    </row>
    <row r="216" spans="2:5" x14ac:dyDescent="0.3">
      <c r="B216" s="55"/>
      <c r="C216" s="55"/>
      <c r="E216" s="55"/>
    </row>
    <row r="217" spans="2:5" x14ac:dyDescent="0.3">
      <c r="B217" s="55"/>
      <c r="C217" s="55"/>
      <c r="E217" s="55"/>
    </row>
    <row r="218" spans="2:5" x14ac:dyDescent="0.3">
      <c r="B218" s="55"/>
      <c r="C218" s="55"/>
      <c r="E218" s="55"/>
    </row>
    <row r="219" spans="2:5" x14ac:dyDescent="0.3">
      <c r="B219" s="55"/>
      <c r="C219" s="55"/>
      <c r="E219" s="55"/>
    </row>
    <row r="220" spans="2:5" x14ac:dyDescent="0.3">
      <c r="B220" s="55"/>
      <c r="C220" s="55"/>
      <c r="E220" s="55"/>
    </row>
    <row r="221" spans="2:5" x14ac:dyDescent="0.3">
      <c r="B221" s="55"/>
      <c r="C221" s="55"/>
      <c r="E221" s="55"/>
    </row>
    <row r="222" spans="2:5" x14ac:dyDescent="0.3">
      <c r="B222" s="55"/>
      <c r="C222" s="55"/>
      <c r="E222" s="55"/>
    </row>
    <row r="223" spans="2:5" x14ac:dyDescent="0.3">
      <c r="B223" s="55"/>
      <c r="C223" s="55"/>
      <c r="E223" s="55"/>
    </row>
    <row r="224" spans="2:5" x14ac:dyDescent="0.3">
      <c r="B224" s="55"/>
      <c r="C224" s="55"/>
      <c r="E224" s="55"/>
    </row>
    <row r="225" spans="2:5" x14ac:dyDescent="0.3">
      <c r="B225" s="55"/>
      <c r="C225" s="55"/>
      <c r="E225" s="55"/>
    </row>
    <row r="226" spans="2:5" x14ac:dyDescent="0.3">
      <c r="B226" s="55"/>
      <c r="C226" s="55"/>
      <c r="E226" s="55"/>
    </row>
    <row r="227" spans="2:5" x14ac:dyDescent="0.3">
      <c r="B227" s="55"/>
      <c r="C227" s="55"/>
      <c r="E227" s="55"/>
    </row>
    <row r="228" spans="2:5" x14ac:dyDescent="0.3">
      <c r="B228" s="55"/>
      <c r="C228" s="55"/>
      <c r="E228" s="55"/>
    </row>
    <row r="229" spans="2:5" x14ac:dyDescent="0.3">
      <c r="B229" s="55"/>
      <c r="C229" s="55"/>
      <c r="E229" s="55"/>
    </row>
    <row r="230" spans="2:5" x14ac:dyDescent="0.3">
      <c r="B230" s="55"/>
      <c r="C230" s="55"/>
      <c r="E230" s="55"/>
    </row>
    <row r="231" spans="2:5" x14ac:dyDescent="0.3">
      <c r="B231" s="55"/>
      <c r="C231" s="55"/>
      <c r="E231" s="55"/>
    </row>
    <row r="232" spans="2:5" x14ac:dyDescent="0.3">
      <c r="B232" s="55"/>
      <c r="C232" s="55"/>
      <c r="E232" s="55"/>
    </row>
    <row r="233" spans="2:5" x14ac:dyDescent="0.3">
      <c r="B233" s="55"/>
      <c r="C233" s="55"/>
      <c r="E233" s="55"/>
    </row>
    <row r="234" spans="2:5" x14ac:dyDescent="0.3">
      <c r="B234" s="55"/>
      <c r="C234" s="55"/>
      <c r="E234" s="55"/>
    </row>
    <row r="235" spans="2:5" x14ac:dyDescent="0.3">
      <c r="B235" s="55"/>
      <c r="C235" s="55"/>
      <c r="E235" s="55"/>
    </row>
    <row r="236" spans="2:5" x14ac:dyDescent="0.3">
      <c r="B236" s="55"/>
      <c r="C236" s="55"/>
      <c r="E236" s="55"/>
    </row>
    <row r="237" spans="2:5" x14ac:dyDescent="0.3">
      <c r="B237" s="55"/>
      <c r="C237" s="55"/>
      <c r="E237" s="55"/>
    </row>
    <row r="238" spans="2:5" x14ac:dyDescent="0.3">
      <c r="B238" s="55"/>
      <c r="C238" s="55"/>
      <c r="E238" s="55"/>
    </row>
    <row r="239" spans="2:5" x14ac:dyDescent="0.3">
      <c r="B239" s="55"/>
      <c r="C239" s="55"/>
      <c r="E239" s="55"/>
    </row>
    <row r="240" spans="2:5" x14ac:dyDescent="0.3">
      <c r="B240" s="55"/>
      <c r="C240" s="55"/>
      <c r="E240" s="55"/>
    </row>
    <row r="241" spans="2:5" x14ac:dyDescent="0.3">
      <c r="B241" s="55"/>
      <c r="C241" s="55"/>
      <c r="E241" s="55"/>
    </row>
    <row r="242" spans="2:5" x14ac:dyDescent="0.3">
      <c r="B242" s="55"/>
      <c r="C242" s="55"/>
      <c r="E242" s="55"/>
    </row>
    <row r="243" spans="2:5" x14ac:dyDescent="0.3">
      <c r="B243" s="55"/>
      <c r="C243" s="55"/>
      <c r="E243" s="55"/>
    </row>
    <row r="244" spans="2:5" x14ac:dyDescent="0.3">
      <c r="B244" s="55"/>
      <c r="C244" s="55"/>
      <c r="E244" s="55"/>
    </row>
    <row r="245" spans="2:5" x14ac:dyDescent="0.3">
      <c r="B245" s="55"/>
      <c r="C245" s="55"/>
      <c r="E245" s="55"/>
    </row>
    <row r="246" spans="2:5" x14ac:dyDescent="0.3">
      <c r="B246" s="55"/>
      <c r="C246" s="55"/>
      <c r="E246" s="55"/>
    </row>
    <row r="247" spans="2:5" x14ac:dyDescent="0.3">
      <c r="B247" s="55"/>
      <c r="C247" s="55"/>
      <c r="E247" s="55"/>
    </row>
    <row r="248" spans="2:5" x14ac:dyDescent="0.3">
      <c r="B248" s="55"/>
      <c r="C248" s="55"/>
      <c r="E248" s="55"/>
    </row>
    <row r="249" spans="2:5" x14ac:dyDescent="0.3">
      <c r="B249" s="55"/>
      <c r="C249" s="55"/>
      <c r="E249" s="55"/>
    </row>
    <row r="250" spans="2:5" x14ac:dyDescent="0.3">
      <c r="B250" s="55"/>
      <c r="C250" s="55"/>
      <c r="E250" s="55"/>
    </row>
    <row r="251" spans="2:5" x14ac:dyDescent="0.3">
      <c r="B251" s="55"/>
      <c r="C251" s="55"/>
      <c r="E251" s="55"/>
    </row>
    <row r="252" spans="2:5" x14ac:dyDescent="0.3">
      <c r="B252" s="55"/>
      <c r="C252" s="55"/>
      <c r="E252" s="55"/>
    </row>
    <row r="253" spans="2:5" x14ac:dyDescent="0.3">
      <c r="B253" s="55"/>
      <c r="C253" s="55"/>
      <c r="E253" s="55"/>
    </row>
    <row r="254" spans="2:5" x14ac:dyDescent="0.3">
      <c r="B254" s="55"/>
      <c r="C254" s="55"/>
      <c r="E254" s="55"/>
    </row>
    <row r="255" spans="2:5" x14ac:dyDescent="0.3">
      <c r="B255" s="55"/>
      <c r="C255" s="55"/>
      <c r="E255" s="55"/>
    </row>
    <row r="256" spans="2:5" x14ac:dyDescent="0.3">
      <c r="B256" s="55"/>
      <c r="C256" s="55"/>
      <c r="E256" s="55"/>
    </row>
    <row r="257" spans="2:5" x14ac:dyDescent="0.3">
      <c r="B257" s="55"/>
      <c r="C257" s="55"/>
      <c r="E257" s="55"/>
    </row>
    <row r="258" spans="2:5" x14ac:dyDescent="0.3">
      <c r="B258" s="55"/>
      <c r="C258" s="55"/>
      <c r="E258" s="55"/>
    </row>
    <row r="259" spans="2:5" x14ac:dyDescent="0.3">
      <c r="B259" s="55"/>
      <c r="C259" s="55"/>
      <c r="E259" s="55"/>
    </row>
    <row r="260" spans="2:5" x14ac:dyDescent="0.3">
      <c r="B260" s="55"/>
      <c r="C260" s="55"/>
      <c r="E260" s="55"/>
    </row>
    <row r="261" spans="2:5" x14ac:dyDescent="0.3">
      <c r="B261" s="55"/>
      <c r="C261" s="55"/>
      <c r="E261" s="55"/>
    </row>
    <row r="262" spans="2:5" x14ac:dyDescent="0.3">
      <c r="B262" s="55"/>
      <c r="C262" s="55"/>
      <c r="E262" s="55"/>
    </row>
    <row r="263" spans="2:5" x14ac:dyDescent="0.3">
      <c r="B263" s="55"/>
      <c r="C263" s="55"/>
      <c r="E263" s="55"/>
    </row>
    <row r="264" spans="2:5" x14ac:dyDescent="0.3">
      <c r="B264" s="55"/>
      <c r="C264" s="55"/>
      <c r="E264" s="55"/>
    </row>
    <row r="265" spans="2:5" x14ac:dyDescent="0.3">
      <c r="B265" s="55"/>
      <c r="C265" s="55"/>
      <c r="E265" s="55"/>
    </row>
    <row r="266" spans="2:5" x14ac:dyDescent="0.3">
      <c r="B266" s="55"/>
      <c r="C266" s="55"/>
      <c r="E266" s="55"/>
    </row>
    <row r="267" spans="2:5" x14ac:dyDescent="0.3">
      <c r="B267" s="55"/>
      <c r="C267" s="55"/>
      <c r="E267" s="55"/>
    </row>
    <row r="268" spans="2:5" x14ac:dyDescent="0.3">
      <c r="B268" s="55"/>
      <c r="C268" s="55"/>
      <c r="E268" s="55"/>
    </row>
    <row r="269" spans="2:5" x14ac:dyDescent="0.3">
      <c r="B269" s="55"/>
      <c r="C269" s="55"/>
      <c r="E269" s="55"/>
    </row>
    <row r="270" spans="2:5" x14ac:dyDescent="0.3">
      <c r="B270" s="55"/>
      <c r="C270" s="55"/>
      <c r="E270" s="55"/>
    </row>
    <row r="271" spans="2:5" x14ac:dyDescent="0.3">
      <c r="B271" s="55"/>
      <c r="C271" s="55"/>
      <c r="E271" s="55"/>
    </row>
    <row r="272" spans="2:5" x14ac:dyDescent="0.3">
      <c r="B272" s="55"/>
      <c r="C272" s="55"/>
      <c r="E272" s="55"/>
    </row>
    <row r="273" spans="2:5" x14ac:dyDescent="0.3">
      <c r="B273" s="55"/>
      <c r="C273" s="55"/>
      <c r="E273" s="55"/>
    </row>
    <row r="274" spans="2:5" x14ac:dyDescent="0.3">
      <c r="B274" s="55"/>
      <c r="C274" s="55"/>
      <c r="E274" s="55"/>
    </row>
    <row r="275" spans="2:5" x14ac:dyDescent="0.3">
      <c r="B275" s="55"/>
      <c r="C275" s="55"/>
      <c r="E275" s="55"/>
    </row>
    <row r="276" spans="2:5" x14ac:dyDescent="0.3">
      <c r="B276" s="55"/>
      <c r="C276" s="55"/>
      <c r="E276" s="55"/>
    </row>
    <row r="277" spans="2:5" x14ac:dyDescent="0.3">
      <c r="B277" s="55"/>
      <c r="C277" s="55"/>
      <c r="E277" s="55"/>
    </row>
    <row r="278" spans="2:5" x14ac:dyDescent="0.3">
      <c r="B278" s="55"/>
      <c r="C278" s="55"/>
      <c r="E278" s="55"/>
    </row>
    <row r="279" spans="2:5" x14ac:dyDescent="0.3">
      <c r="B279" s="55"/>
      <c r="C279" s="55"/>
      <c r="E279" s="55"/>
    </row>
    <row r="280" spans="2:5" x14ac:dyDescent="0.3">
      <c r="B280" s="55"/>
      <c r="C280" s="55"/>
      <c r="E280" s="55"/>
    </row>
    <row r="281" spans="2:5" x14ac:dyDescent="0.3">
      <c r="B281" s="55"/>
      <c r="C281" s="55"/>
      <c r="E281" s="55"/>
    </row>
    <row r="282" spans="2:5" x14ac:dyDescent="0.3">
      <c r="B282" s="55"/>
      <c r="C282" s="55"/>
      <c r="E282" s="55"/>
    </row>
    <row r="283" spans="2:5" x14ac:dyDescent="0.3">
      <c r="B283" s="55"/>
      <c r="C283" s="55"/>
      <c r="E283" s="55"/>
    </row>
    <row r="284" spans="2:5" x14ac:dyDescent="0.3">
      <c r="B284" s="55"/>
      <c r="C284" s="55"/>
      <c r="E284" s="55"/>
    </row>
    <row r="285" spans="2:5" x14ac:dyDescent="0.3">
      <c r="B285" s="55"/>
      <c r="C285" s="55"/>
      <c r="E285" s="55"/>
    </row>
    <row r="286" spans="2:5" x14ac:dyDescent="0.3">
      <c r="B286" s="55"/>
      <c r="C286" s="55"/>
      <c r="E286" s="55"/>
    </row>
    <row r="287" spans="2:5" x14ac:dyDescent="0.3">
      <c r="B287" s="55"/>
      <c r="C287" s="55"/>
      <c r="E287" s="55"/>
    </row>
    <row r="288" spans="2:5" x14ac:dyDescent="0.3">
      <c r="B288" s="55"/>
      <c r="C288" s="55"/>
      <c r="E288" s="55"/>
    </row>
    <row r="289" spans="2:5" x14ac:dyDescent="0.3">
      <c r="B289" s="55"/>
      <c r="C289" s="55"/>
      <c r="E289" s="55"/>
    </row>
    <row r="290" spans="2:5" x14ac:dyDescent="0.3">
      <c r="B290" s="55"/>
      <c r="C290" s="55"/>
      <c r="E290" s="55"/>
    </row>
    <row r="291" spans="2:5" x14ac:dyDescent="0.3">
      <c r="B291" s="55"/>
      <c r="C291" s="55"/>
      <c r="E291" s="55"/>
    </row>
    <row r="292" spans="2:5" x14ac:dyDescent="0.3">
      <c r="B292" s="55"/>
      <c r="C292" s="55"/>
      <c r="E292" s="55"/>
    </row>
    <row r="293" spans="2:5" x14ac:dyDescent="0.3">
      <c r="B293" s="55"/>
      <c r="C293" s="55"/>
      <c r="E293" s="55"/>
    </row>
    <row r="294" spans="2:5" x14ac:dyDescent="0.3">
      <c r="B294" s="55"/>
      <c r="C294" s="55"/>
      <c r="E294" s="55"/>
    </row>
    <row r="295" spans="2:5" x14ac:dyDescent="0.3">
      <c r="B295" s="55"/>
      <c r="C295" s="55"/>
      <c r="E295" s="55"/>
    </row>
    <row r="296" spans="2:5" x14ac:dyDescent="0.3">
      <c r="B296" s="55"/>
      <c r="C296" s="55"/>
      <c r="E296" s="55"/>
    </row>
    <row r="297" spans="2:5" x14ac:dyDescent="0.3">
      <c r="B297" s="55"/>
      <c r="C297" s="55"/>
      <c r="E297" s="55"/>
    </row>
    <row r="298" spans="2:5" x14ac:dyDescent="0.3">
      <c r="B298" s="55"/>
      <c r="C298" s="55"/>
      <c r="E298" s="55"/>
    </row>
    <row r="299" spans="2:5" x14ac:dyDescent="0.3">
      <c r="B299" s="55"/>
      <c r="C299" s="55"/>
      <c r="E299" s="55"/>
    </row>
    <row r="300" spans="2:5" x14ac:dyDescent="0.3">
      <c r="B300" s="55"/>
      <c r="C300" s="55"/>
      <c r="E300" s="55"/>
    </row>
    <row r="301" spans="2:5" x14ac:dyDescent="0.3">
      <c r="B301" s="55"/>
      <c r="C301" s="55"/>
      <c r="E301" s="55"/>
    </row>
    <row r="302" spans="2:5" x14ac:dyDescent="0.3">
      <c r="B302" s="55"/>
      <c r="C302" s="55"/>
      <c r="E302" s="55"/>
    </row>
    <row r="303" spans="2:5" x14ac:dyDescent="0.3">
      <c r="B303" s="55"/>
      <c r="C303" s="55"/>
      <c r="E303" s="55"/>
    </row>
    <row r="304" spans="2:5" x14ac:dyDescent="0.3">
      <c r="B304" s="55"/>
      <c r="C304" s="55"/>
      <c r="E304" s="55"/>
    </row>
    <row r="305" spans="2:5" x14ac:dyDescent="0.3">
      <c r="B305" s="55"/>
      <c r="C305" s="55"/>
      <c r="E305" s="55"/>
    </row>
    <row r="306" spans="2:5" x14ac:dyDescent="0.3">
      <c r="B306" s="55"/>
      <c r="C306" s="55"/>
      <c r="E306" s="55"/>
    </row>
    <row r="307" spans="2:5" x14ac:dyDescent="0.3">
      <c r="B307" s="55"/>
      <c r="C307" s="55"/>
      <c r="E307" s="55"/>
    </row>
    <row r="308" spans="2:5" x14ac:dyDescent="0.3">
      <c r="B308" s="55"/>
      <c r="C308" s="55"/>
      <c r="E308" s="55"/>
    </row>
    <row r="309" spans="2:5" x14ac:dyDescent="0.3">
      <c r="B309" s="55"/>
      <c r="C309" s="55"/>
      <c r="E309" s="55"/>
    </row>
    <row r="310" spans="2:5" x14ac:dyDescent="0.3">
      <c r="B310" s="55"/>
      <c r="C310" s="55"/>
      <c r="E310" s="55"/>
    </row>
    <row r="311" spans="2:5" x14ac:dyDescent="0.3">
      <c r="B311" s="55"/>
      <c r="C311" s="55"/>
      <c r="E311" s="55"/>
    </row>
    <row r="312" spans="2:5" x14ac:dyDescent="0.3">
      <c r="B312" s="55"/>
      <c r="C312" s="55"/>
      <c r="E312" s="55"/>
    </row>
    <row r="313" spans="2:5" x14ac:dyDescent="0.3">
      <c r="B313" s="55"/>
      <c r="C313" s="55"/>
      <c r="E313" s="55"/>
    </row>
    <row r="314" spans="2:5" x14ac:dyDescent="0.3">
      <c r="B314" s="55"/>
      <c r="C314" s="55"/>
      <c r="E314" s="55"/>
    </row>
    <row r="315" spans="2:5" x14ac:dyDescent="0.3">
      <c r="B315" s="55"/>
      <c r="C315" s="55"/>
      <c r="E315" s="55"/>
    </row>
    <row r="316" spans="2:5" x14ac:dyDescent="0.3">
      <c r="B316" s="55"/>
      <c r="C316" s="55"/>
      <c r="E316" s="55"/>
    </row>
    <row r="317" spans="2:5" x14ac:dyDescent="0.3">
      <c r="B317" s="55"/>
      <c r="C317" s="55"/>
      <c r="E317" s="55"/>
    </row>
    <row r="318" spans="2:5" x14ac:dyDescent="0.3">
      <c r="B318" s="55"/>
      <c r="C318" s="55"/>
      <c r="E318" s="55"/>
    </row>
    <row r="319" spans="2:5" x14ac:dyDescent="0.3">
      <c r="B319" s="55"/>
      <c r="C319" s="55"/>
      <c r="E319" s="55"/>
    </row>
    <row r="320" spans="2:5" x14ac:dyDescent="0.3">
      <c r="B320" s="55"/>
      <c r="C320" s="55"/>
      <c r="E320" s="55"/>
    </row>
    <row r="321" spans="2:5" x14ac:dyDescent="0.3">
      <c r="B321" s="55"/>
      <c r="C321" s="55"/>
      <c r="E321" s="55"/>
    </row>
    <row r="322" spans="2:5" x14ac:dyDescent="0.3">
      <c r="B322" s="55"/>
      <c r="C322" s="55"/>
      <c r="E322" s="55"/>
    </row>
    <row r="323" spans="2:5" x14ac:dyDescent="0.3">
      <c r="B323" s="55"/>
      <c r="C323" s="55"/>
      <c r="E323" s="55"/>
    </row>
    <row r="324" spans="2:5" x14ac:dyDescent="0.3">
      <c r="B324" s="55"/>
      <c r="C324" s="55"/>
      <c r="E324" s="55"/>
    </row>
    <row r="325" spans="2:5" x14ac:dyDescent="0.3">
      <c r="B325" s="55"/>
      <c r="C325" s="55"/>
      <c r="E325" s="55"/>
    </row>
    <row r="326" spans="2:5" x14ac:dyDescent="0.3">
      <c r="B326" s="55"/>
      <c r="C326" s="55"/>
      <c r="E326" s="55"/>
    </row>
    <row r="327" spans="2:5" x14ac:dyDescent="0.3">
      <c r="B327" s="55"/>
      <c r="C327" s="55"/>
      <c r="E327" s="55"/>
    </row>
    <row r="328" spans="2:5" x14ac:dyDescent="0.3">
      <c r="B328" s="55"/>
      <c r="C328" s="55"/>
      <c r="E328" s="55"/>
    </row>
    <row r="329" spans="2:5" x14ac:dyDescent="0.3">
      <c r="B329" s="55"/>
      <c r="C329" s="55"/>
      <c r="E329" s="55"/>
    </row>
    <row r="330" spans="2:5" x14ac:dyDescent="0.3">
      <c r="B330" s="55"/>
      <c r="C330" s="55"/>
      <c r="E330" s="55"/>
    </row>
    <row r="331" spans="2:5" x14ac:dyDescent="0.3">
      <c r="B331" s="55"/>
      <c r="C331" s="55"/>
      <c r="E331" s="55"/>
    </row>
    <row r="332" spans="2:5" x14ac:dyDescent="0.3">
      <c r="B332" s="55"/>
      <c r="C332" s="55"/>
      <c r="E332" s="55"/>
    </row>
    <row r="333" spans="2:5" x14ac:dyDescent="0.3">
      <c r="B333" s="55"/>
      <c r="C333" s="55"/>
      <c r="E333" s="55"/>
    </row>
    <row r="334" spans="2:5" x14ac:dyDescent="0.3">
      <c r="B334" s="55"/>
      <c r="C334" s="55"/>
      <c r="E334" s="55"/>
    </row>
    <row r="335" spans="2:5" x14ac:dyDescent="0.3">
      <c r="B335" s="55"/>
      <c r="C335" s="55"/>
      <c r="E335" s="55"/>
    </row>
    <row r="336" spans="2:5" x14ac:dyDescent="0.3">
      <c r="B336" s="55"/>
      <c r="C336" s="55"/>
      <c r="E336" s="55"/>
    </row>
    <row r="337" spans="2:5" x14ac:dyDescent="0.3">
      <c r="B337" s="55"/>
      <c r="C337" s="55"/>
      <c r="E337" s="55"/>
    </row>
    <row r="338" spans="2:5" x14ac:dyDescent="0.3">
      <c r="B338" s="55"/>
      <c r="C338" s="55"/>
      <c r="E338" s="55"/>
    </row>
    <row r="339" spans="2:5" x14ac:dyDescent="0.3">
      <c r="B339" s="55"/>
      <c r="C339" s="55"/>
      <c r="E339" s="55"/>
    </row>
    <row r="340" spans="2:5" x14ac:dyDescent="0.3">
      <c r="B340" s="55"/>
      <c r="C340" s="55"/>
      <c r="E340" s="55"/>
    </row>
    <row r="341" spans="2:5" x14ac:dyDescent="0.3">
      <c r="B341" s="55"/>
      <c r="C341" s="55"/>
      <c r="E341" s="55"/>
    </row>
    <row r="342" spans="2:5" x14ac:dyDescent="0.3">
      <c r="B342" s="55"/>
      <c r="C342" s="55"/>
      <c r="E342" s="55"/>
    </row>
    <row r="343" spans="2:5" x14ac:dyDescent="0.3">
      <c r="B343" s="55"/>
      <c r="C343" s="55"/>
      <c r="E343" s="55"/>
    </row>
    <row r="344" spans="2:5" x14ac:dyDescent="0.3">
      <c r="B344" s="55"/>
      <c r="C344" s="55"/>
      <c r="E344" s="55"/>
    </row>
    <row r="345" spans="2:5" x14ac:dyDescent="0.3">
      <c r="B345" s="55"/>
      <c r="C345" s="55"/>
      <c r="E345" s="55"/>
    </row>
    <row r="346" spans="2:5" x14ac:dyDescent="0.3">
      <c r="B346" s="55"/>
      <c r="C346" s="55"/>
      <c r="E346" s="55"/>
    </row>
  </sheetData>
  <mergeCells count="5">
    <mergeCell ref="A4:D4"/>
    <mergeCell ref="A5:D5"/>
    <mergeCell ref="A7:D7"/>
    <mergeCell ref="A15:D15"/>
    <mergeCell ref="A3:D3"/>
  </mergeCells>
  <pageMargins left="0.511811024" right="0.511811024" top="0.78740157499999996" bottom="0.78740157499999996" header="0.31496062000000002" footer="0.31496062000000002"/>
  <pageSetup paperSize="9" scale="3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80"/>
    <pageSetUpPr fitToPage="1"/>
  </sheetPr>
  <dimension ref="A2:O63"/>
  <sheetViews>
    <sheetView showGridLines="0" zoomScale="40" zoomScaleNormal="40" zoomScaleSheetLayoutView="80" workbookViewId="0">
      <pane ySplit="9" topLeftCell="A10" activePane="bottomLeft" state="frozen"/>
      <selection pane="bottomLeft" activeCell="D8" sqref="D8:D9"/>
    </sheetView>
  </sheetViews>
  <sheetFormatPr defaultColWidth="9.125" defaultRowHeight="15" x14ac:dyDescent="0.25"/>
  <cols>
    <col min="1" max="1" width="23.625" style="2" customWidth="1"/>
    <col min="2" max="2" width="8.5" style="2" customWidth="1"/>
    <col min="3" max="3" width="7" style="2" customWidth="1"/>
    <col min="4" max="4" width="27.875" style="2" customWidth="1"/>
    <col min="5" max="5" width="55.5" style="2" customWidth="1"/>
    <col min="6" max="6" width="31.375" style="2" customWidth="1"/>
    <col min="7" max="7" width="34.375" style="2" customWidth="1"/>
    <col min="8" max="8" width="37" style="2" customWidth="1"/>
    <col min="9" max="9" width="22.875" style="2" customWidth="1"/>
    <col min="10" max="10" width="23.5" style="2" customWidth="1"/>
    <col min="11" max="11" width="17.875" style="2" customWidth="1"/>
    <col min="12" max="12" width="22.375" style="2" customWidth="1"/>
    <col min="13" max="13" width="16" style="2" customWidth="1"/>
    <col min="14" max="14" width="19.625" style="2" customWidth="1"/>
    <col min="15" max="15" width="14.375" style="2" bestFit="1" customWidth="1"/>
    <col min="16" max="16384" width="9.125" style="2"/>
  </cols>
  <sheetData>
    <row r="2" spans="1:15" ht="54" customHeight="1" x14ac:dyDescent="0.25"/>
    <row r="3" spans="1:15" ht="42" customHeight="1" x14ac:dyDescent="0.25">
      <c r="A3" s="362" t="s">
        <v>324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5" ht="39.75" customHeight="1" x14ac:dyDescent="0.35">
      <c r="A4" s="366" t="s">
        <v>182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</row>
    <row r="5" spans="1:15" ht="32.25" customHeight="1" x14ac:dyDescent="0.35">
      <c r="A5" s="363" t="s">
        <v>310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</row>
    <row r="6" spans="1:15" s="105" customFormat="1" ht="32.25" customHeight="1" x14ac:dyDescent="0.3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5" s="6" customFormat="1" ht="23.25" customHeight="1" x14ac:dyDescent="0.35">
      <c r="A7" s="367" t="s">
        <v>307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 t="s">
        <v>62</v>
      </c>
    </row>
    <row r="8" spans="1:15" s="6" customFormat="1" ht="18" customHeight="1" x14ac:dyDescent="0.25">
      <c r="A8" s="349" t="s">
        <v>38</v>
      </c>
      <c r="B8" s="349" t="s">
        <v>150</v>
      </c>
      <c r="C8" s="349" t="s">
        <v>147</v>
      </c>
      <c r="D8" s="349" t="s">
        <v>39</v>
      </c>
      <c r="E8" s="349" t="s">
        <v>179</v>
      </c>
      <c r="F8" s="349" t="s">
        <v>136</v>
      </c>
      <c r="G8" s="360" t="s">
        <v>137</v>
      </c>
      <c r="H8" s="360" t="s">
        <v>137</v>
      </c>
      <c r="I8" s="360" t="s">
        <v>311</v>
      </c>
      <c r="J8" s="360" t="s">
        <v>312</v>
      </c>
      <c r="K8" s="360" t="s">
        <v>313</v>
      </c>
      <c r="L8" s="360" t="s">
        <v>325</v>
      </c>
      <c r="M8" s="364" t="s">
        <v>148</v>
      </c>
      <c r="N8" s="365"/>
    </row>
    <row r="9" spans="1:15" s="6" customFormat="1" ht="59.25" customHeight="1" x14ac:dyDescent="0.25">
      <c r="A9" s="350"/>
      <c r="B9" s="350"/>
      <c r="C9" s="350"/>
      <c r="D9" s="350"/>
      <c r="E9" s="350"/>
      <c r="F9" s="350"/>
      <c r="G9" s="361"/>
      <c r="H9" s="361"/>
      <c r="I9" s="361"/>
      <c r="J9" s="361"/>
      <c r="K9" s="361"/>
      <c r="L9" s="361"/>
      <c r="M9" s="294" t="s">
        <v>326</v>
      </c>
      <c r="N9" s="294" t="s">
        <v>327</v>
      </c>
    </row>
    <row r="10" spans="1:15" s="6" customFormat="1" ht="105" x14ac:dyDescent="0.25">
      <c r="A10" s="297" t="s">
        <v>375</v>
      </c>
      <c r="B10" s="296" t="s">
        <v>345</v>
      </c>
      <c r="C10" s="296" t="s">
        <v>379</v>
      </c>
      <c r="D10" s="297" t="s">
        <v>347</v>
      </c>
      <c r="E10" s="297" t="s">
        <v>360</v>
      </c>
      <c r="F10" s="297" t="s">
        <v>116</v>
      </c>
      <c r="G10" s="297" t="s">
        <v>78</v>
      </c>
      <c r="H10" s="297" t="s">
        <v>124</v>
      </c>
      <c r="I10" s="298">
        <v>535466</v>
      </c>
      <c r="J10" s="298"/>
      <c r="K10" s="298"/>
      <c r="L10" s="299">
        <f>IFERROR(K10/J10*100,)</f>
        <v>0</v>
      </c>
      <c r="M10" s="300">
        <f>J10-I10</f>
        <v>-535466</v>
      </c>
      <c r="N10" s="300">
        <f>IFERROR(M10/I10*100,)</f>
        <v>-100</v>
      </c>
      <c r="O10" s="288"/>
    </row>
    <row r="11" spans="1:15" s="6" customFormat="1" ht="84" x14ac:dyDescent="0.25">
      <c r="A11" s="297" t="s">
        <v>376</v>
      </c>
      <c r="B11" s="296" t="s">
        <v>345</v>
      </c>
      <c r="C11" s="296"/>
      <c r="D11" s="297" t="s">
        <v>348</v>
      </c>
      <c r="E11" s="297" t="s">
        <v>361</v>
      </c>
      <c r="F11" s="297" t="s">
        <v>100</v>
      </c>
      <c r="G11" s="297" t="s">
        <v>116</v>
      </c>
      <c r="H11" s="297" t="s">
        <v>118</v>
      </c>
      <c r="I11" s="298">
        <v>98866.38</v>
      </c>
      <c r="J11" s="298"/>
      <c r="K11" s="298"/>
      <c r="L11" s="299"/>
      <c r="M11" s="300"/>
      <c r="N11" s="300"/>
      <c r="O11" s="288"/>
    </row>
    <row r="12" spans="1:15" s="6" customFormat="1" ht="70.5" customHeight="1" x14ac:dyDescent="0.25">
      <c r="A12" s="297" t="s">
        <v>376</v>
      </c>
      <c r="B12" s="296" t="s">
        <v>346</v>
      </c>
      <c r="C12" s="296" t="s">
        <v>379</v>
      </c>
      <c r="D12" s="297" t="s">
        <v>349</v>
      </c>
      <c r="E12" s="297" t="s">
        <v>362</v>
      </c>
      <c r="F12" s="297" t="s">
        <v>78</v>
      </c>
      <c r="G12" s="297" t="s">
        <v>116</v>
      </c>
      <c r="H12" s="297" t="s">
        <v>104</v>
      </c>
      <c r="I12" s="298">
        <v>251202.4</v>
      </c>
      <c r="J12" s="298"/>
      <c r="K12" s="298"/>
      <c r="L12" s="299"/>
      <c r="M12" s="300"/>
      <c r="N12" s="300"/>
      <c r="O12" s="288"/>
    </row>
    <row r="13" spans="1:15" s="6" customFormat="1" ht="78" customHeight="1" x14ac:dyDescent="0.25">
      <c r="A13" s="297" t="s">
        <v>375</v>
      </c>
      <c r="B13" s="296" t="s">
        <v>346</v>
      </c>
      <c r="C13" s="296"/>
      <c r="D13" s="297" t="s">
        <v>350</v>
      </c>
      <c r="E13" s="297" t="s">
        <v>363</v>
      </c>
      <c r="F13" s="297" t="s">
        <v>100</v>
      </c>
      <c r="G13" s="297" t="s">
        <v>77</v>
      </c>
      <c r="H13" s="297" t="s">
        <v>130</v>
      </c>
      <c r="I13" s="298">
        <f>36000+40000</f>
        <v>76000</v>
      </c>
      <c r="J13" s="298"/>
      <c r="K13" s="298"/>
      <c r="L13" s="299"/>
      <c r="M13" s="300"/>
      <c r="N13" s="300"/>
      <c r="O13" s="288"/>
    </row>
    <row r="14" spans="1:15" s="6" customFormat="1" ht="97.5" customHeight="1" x14ac:dyDescent="0.25">
      <c r="A14" s="297" t="s">
        <v>375</v>
      </c>
      <c r="B14" s="296" t="s">
        <v>345</v>
      </c>
      <c r="C14" s="296"/>
      <c r="D14" s="297" t="s">
        <v>351</v>
      </c>
      <c r="E14" s="297" t="s">
        <v>364</v>
      </c>
      <c r="F14" s="297" t="s">
        <v>124</v>
      </c>
      <c r="G14" s="297" t="s">
        <v>85</v>
      </c>
      <c r="H14" s="297" t="s">
        <v>130</v>
      </c>
      <c r="I14" s="298">
        <v>18143</v>
      </c>
      <c r="J14" s="298"/>
      <c r="K14" s="298"/>
      <c r="L14" s="299"/>
      <c r="M14" s="300"/>
      <c r="N14" s="300"/>
      <c r="O14" s="288"/>
    </row>
    <row r="15" spans="1:15" s="6" customFormat="1" ht="128.25" customHeight="1" x14ac:dyDescent="0.25">
      <c r="A15" s="297" t="s">
        <v>375</v>
      </c>
      <c r="B15" s="296" t="s">
        <v>345</v>
      </c>
      <c r="C15" s="296" t="s">
        <v>379</v>
      </c>
      <c r="D15" s="297" t="s">
        <v>352</v>
      </c>
      <c r="E15" s="297" t="s">
        <v>365</v>
      </c>
      <c r="F15" s="297" t="s">
        <v>110</v>
      </c>
      <c r="G15" s="297" t="s">
        <v>130</v>
      </c>
      <c r="H15" s="297" t="s">
        <v>77</v>
      </c>
      <c r="I15" s="298">
        <v>8895</v>
      </c>
      <c r="J15" s="298"/>
      <c r="K15" s="298"/>
      <c r="L15" s="299"/>
      <c r="M15" s="300"/>
      <c r="N15" s="300"/>
      <c r="O15" s="288"/>
    </row>
    <row r="16" spans="1:15" s="6" customFormat="1" ht="88.5" customHeight="1" x14ac:dyDescent="0.25">
      <c r="A16" s="297" t="s">
        <v>375</v>
      </c>
      <c r="B16" s="296" t="s">
        <v>345</v>
      </c>
      <c r="C16" s="296"/>
      <c r="D16" s="297" t="s">
        <v>353</v>
      </c>
      <c r="E16" s="297" t="s">
        <v>366</v>
      </c>
      <c r="F16" s="297" t="s">
        <v>110</v>
      </c>
      <c r="G16" s="297" t="s">
        <v>130</v>
      </c>
      <c r="H16" s="297" t="s">
        <v>118</v>
      </c>
      <c r="I16" s="298">
        <v>19587</v>
      </c>
      <c r="J16" s="298"/>
      <c r="K16" s="298"/>
      <c r="L16" s="299"/>
      <c r="M16" s="300"/>
      <c r="N16" s="300"/>
      <c r="O16" s="288"/>
    </row>
    <row r="17" spans="1:15" s="6" customFormat="1" ht="76.5" customHeight="1" x14ac:dyDescent="0.25">
      <c r="A17" s="297" t="s">
        <v>344</v>
      </c>
      <c r="B17" s="296" t="s">
        <v>346</v>
      </c>
      <c r="C17" s="296"/>
      <c r="D17" s="297" t="s">
        <v>354</v>
      </c>
      <c r="E17" s="297" t="s">
        <v>373</v>
      </c>
      <c r="F17" s="297" t="s">
        <v>124</v>
      </c>
      <c r="G17" s="297" t="s">
        <v>130</v>
      </c>
      <c r="H17" s="297" t="s">
        <v>107</v>
      </c>
      <c r="I17" s="298">
        <v>650000</v>
      </c>
      <c r="J17" s="298"/>
      <c r="K17" s="298"/>
      <c r="L17" s="299"/>
      <c r="M17" s="300"/>
      <c r="N17" s="300"/>
      <c r="O17" s="288"/>
    </row>
    <row r="18" spans="1:15" s="6" customFormat="1" ht="84" customHeight="1" x14ac:dyDescent="0.25">
      <c r="A18" s="297" t="s">
        <v>375</v>
      </c>
      <c r="B18" s="296" t="s">
        <v>346</v>
      </c>
      <c r="C18" s="296"/>
      <c r="D18" s="297" t="s">
        <v>355</v>
      </c>
      <c r="E18" s="297" t="s">
        <v>367</v>
      </c>
      <c r="F18" s="297" t="s">
        <v>132</v>
      </c>
      <c r="G18" s="297" t="s">
        <v>77</v>
      </c>
      <c r="H18" s="297" t="s">
        <v>130</v>
      </c>
      <c r="I18" s="298">
        <v>5000</v>
      </c>
      <c r="J18" s="298"/>
      <c r="K18" s="298"/>
      <c r="L18" s="299"/>
      <c r="M18" s="300"/>
      <c r="N18" s="300"/>
      <c r="O18" s="288"/>
    </row>
    <row r="19" spans="1:15" s="6" customFormat="1" ht="116.25" customHeight="1" x14ac:dyDescent="0.25">
      <c r="A19" s="297" t="s">
        <v>375</v>
      </c>
      <c r="B19" s="296" t="s">
        <v>346</v>
      </c>
      <c r="C19" s="296"/>
      <c r="D19" s="297" t="s">
        <v>356</v>
      </c>
      <c r="E19" s="297" t="s">
        <v>368</v>
      </c>
      <c r="F19" s="297" t="s">
        <v>118</v>
      </c>
      <c r="G19" s="297" t="s">
        <v>85</v>
      </c>
      <c r="H19" s="297" t="s">
        <v>122</v>
      </c>
      <c r="I19" s="298">
        <v>17510</v>
      </c>
      <c r="J19" s="298"/>
      <c r="K19" s="298"/>
      <c r="L19" s="299"/>
      <c r="M19" s="300"/>
      <c r="N19" s="300"/>
      <c r="O19" s="288"/>
    </row>
    <row r="20" spans="1:15" s="6" customFormat="1" ht="72.75" customHeight="1" x14ac:dyDescent="0.25">
      <c r="A20" s="297" t="s">
        <v>344</v>
      </c>
      <c r="B20" s="296" t="s">
        <v>345</v>
      </c>
      <c r="C20" s="296"/>
      <c r="D20" s="297" t="s">
        <v>357</v>
      </c>
      <c r="E20" s="297" t="s">
        <v>369</v>
      </c>
      <c r="F20" s="297" t="s">
        <v>77</v>
      </c>
      <c r="G20" s="297" t="s">
        <v>130</v>
      </c>
      <c r="H20" s="297" t="s">
        <v>122</v>
      </c>
      <c r="I20" s="298">
        <v>0</v>
      </c>
      <c r="J20" s="298"/>
      <c r="K20" s="298"/>
      <c r="L20" s="299"/>
      <c r="M20" s="300"/>
      <c r="N20" s="300"/>
      <c r="O20" s="288"/>
    </row>
    <row r="21" spans="1:15" s="6" customFormat="1" ht="72.75" customHeight="1" x14ac:dyDescent="0.25">
      <c r="A21" s="297" t="s">
        <v>344</v>
      </c>
      <c r="B21" s="296" t="s">
        <v>345</v>
      </c>
      <c r="C21" s="296"/>
      <c r="D21" s="297" t="s">
        <v>358</v>
      </c>
      <c r="E21" s="297" t="s">
        <v>370</v>
      </c>
      <c r="F21" s="297" t="s">
        <v>110</v>
      </c>
      <c r="G21" s="297" t="s">
        <v>122</v>
      </c>
      <c r="H21" s="297" t="s">
        <v>118</v>
      </c>
      <c r="I21" s="298">
        <v>0</v>
      </c>
      <c r="J21" s="301"/>
      <c r="K21" s="301"/>
      <c r="L21" s="299">
        <f t="shared" ref="L21:L24" si="0">IFERROR(K21/J21*100,)</f>
        <v>0</v>
      </c>
      <c r="M21" s="300">
        <f t="shared" ref="M21:M53" si="1">J21-I21</f>
        <v>0</v>
      </c>
      <c r="N21" s="300">
        <f t="shared" ref="N21:N52" si="2">IFERROR(M21/I21*100,)</f>
        <v>0</v>
      </c>
    </row>
    <row r="22" spans="1:15" s="6" customFormat="1" ht="69" customHeight="1" x14ac:dyDescent="0.25">
      <c r="A22" s="297" t="s">
        <v>344</v>
      </c>
      <c r="B22" s="296" t="s">
        <v>345</v>
      </c>
      <c r="C22" s="296"/>
      <c r="D22" s="297" t="s">
        <v>378</v>
      </c>
      <c r="E22" s="297" t="s">
        <v>371</v>
      </c>
      <c r="F22" s="297" t="s">
        <v>104</v>
      </c>
      <c r="G22" s="297" t="s">
        <v>116</v>
      </c>
      <c r="H22" s="297" t="s">
        <v>104</v>
      </c>
      <c r="I22" s="298">
        <v>0</v>
      </c>
      <c r="J22" s="298"/>
      <c r="K22" s="298"/>
      <c r="L22" s="299">
        <f t="shared" si="0"/>
        <v>0</v>
      </c>
      <c r="M22" s="300">
        <f t="shared" si="1"/>
        <v>0</v>
      </c>
      <c r="N22" s="300">
        <f t="shared" si="2"/>
        <v>0</v>
      </c>
    </row>
    <row r="23" spans="1:15" s="6" customFormat="1" ht="69" customHeight="1" x14ac:dyDescent="0.25">
      <c r="A23" s="297" t="s">
        <v>344</v>
      </c>
      <c r="B23" s="296" t="s">
        <v>345</v>
      </c>
      <c r="C23" s="296"/>
      <c r="D23" s="297" t="s">
        <v>359</v>
      </c>
      <c r="E23" s="297" t="s">
        <v>374</v>
      </c>
      <c r="F23" s="297" t="s">
        <v>89</v>
      </c>
      <c r="G23" s="297" t="s">
        <v>116</v>
      </c>
      <c r="H23" s="297" t="s">
        <v>77</v>
      </c>
      <c r="I23" s="298">
        <v>0</v>
      </c>
      <c r="J23" s="298"/>
      <c r="K23" s="298"/>
      <c r="L23" s="299"/>
      <c r="M23" s="300"/>
      <c r="N23" s="300"/>
    </row>
    <row r="24" spans="1:15" s="6" customFormat="1" ht="75" customHeight="1" x14ac:dyDescent="0.25">
      <c r="A24" s="297" t="s">
        <v>344</v>
      </c>
      <c r="B24" s="296" t="s">
        <v>345</v>
      </c>
      <c r="C24" s="296"/>
      <c r="D24" s="297" t="s">
        <v>377</v>
      </c>
      <c r="E24" s="297" t="s">
        <v>372</v>
      </c>
      <c r="F24" s="297" t="s">
        <v>132</v>
      </c>
      <c r="G24" s="297" t="s">
        <v>77</v>
      </c>
      <c r="H24" s="297" t="s">
        <v>116</v>
      </c>
      <c r="I24" s="298">
        <v>0</v>
      </c>
      <c r="J24" s="298"/>
      <c r="K24" s="298"/>
      <c r="L24" s="299">
        <f t="shared" si="0"/>
        <v>0</v>
      </c>
      <c r="M24" s="300">
        <f t="shared" si="1"/>
        <v>0</v>
      </c>
      <c r="N24" s="300">
        <f t="shared" si="2"/>
        <v>0</v>
      </c>
    </row>
    <row r="25" spans="1:15" s="6" customFormat="1" ht="50.25" hidden="1" customHeight="1" x14ac:dyDescent="0.25">
      <c r="A25" s="295"/>
      <c r="B25" s="296"/>
      <c r="C25" s="296"/>
      <c r="D25" s="297"/>
      <c r="E25" s="297"/>
      <c r="F25" s="297"/>
      <c r="G25" s="297"/>
      <c r="H25" s="297"/>
      <c r="I25" s="298"/>
      <c r="J25" s="298"/>
      <c r="K25" s="298"/>
      <c r="L25" s="299">
        <f t="shared" ref="L25:L53" si="3">IFERROR(K25/J25*100,)</f>
        <v>0</v>
      </c>
      <c r="M25" s="300">
        <f t="shared" si="1"/>
        <v>0</v>
      </c>
      <c r="N25" s="300">
        <f t="shared" si="2"/>
        <v>0</v>
      </c>
    </row>
    <row r="26" spans="1:15" s="6" customFormat="1" ht="50.25" hidden="1" customHeight="1" x14ac:dyDescent="0.25">
      <c r="A26" s="295"/>
      <c r="B26" s="296"/>
      <c r="C26" s="296"/>
      <c r="D26" s="297"/>
      <c r="E26" s="297"/>
      <c r="F26" s="297"/>
      <c r="G26" s="297"/>
      <c r="H26" s="297"/>
      <c r="I26" s="298"/>
      <c r="J26" s="298"/>
      <c r="K26" s="298"/>
      <c r="L26" s="299">
        <f t="shared" si="3"/>
        <v>0</v>
      </c>
      <c r="M26" s="300">
        <f t="shared" si="1"/>
        <v>0</v>
      </c>
      <c r="N26" s="300">
        <f t="shared" si="2"/>
        <v>0</v>
      </c>
    </row>
    <row r="27" spans="1:15" s="6" customFormat="1" ht="50.25" hidden="1" customHeight="1" x14ac:dyDescent="0.25">
      <c r="A27" s="295"/>
      <c r="B27" s="297"/>
      <c r="C27" s="297"/>
      <c r="D27" s="297"/>
      <c r="E27" s="297"/>
      <c r="F27" s="297"/>
      <c r="G27" s="297"/>
      <c r="H27" s="297"/>
      <c r="I27" s="298"/>
      <c r="J27" s="298"/>
      <c r="K27" s="298"/>
      <c r="L27" s="299">
        <f t="shared" si="3"/>
        <v>0</v>
      </c>
      <c r="M27" s="300">
        <f t="shared" si="1"/>
        <v>0</v>
      </c>
      <c r="N27" s="300">
        <f t="shared" si="2"/>
        <v>0</v>
      </c>
    </row>
    <row r="28" spans="1:15" s="6" customFormat="1" ht="50.25" hidden="1" customHeight="1" x14ac:dyDescent="0.25">
      <c r="A28" s="295"/>
      <c r="B28" s="297"/>
      <c r="C28" s="297"/>
      <c r="D28" s="297"/>
      <c r="E28" s="297"/>
      <c r="F28" s="297"/>
      <c r="G28" s="297"/>
      <c r="H28" s="297"/>
      <c r="I28" s="298"/>
      <c r="J28" s="298"/>
      <c r="K28" s="298"/>
      <c r="L28" s="299">
        <f t="shared" si="3"/>
        <v>0</v>
      </c>
      <c r="M28" s="300">
        <f t="shared" si="1"/>
        <v>0</v>
      </c>
      <c r="N28" s="300">
        <f t="shared" si="2"/>
        <v>0</v>
      </c>
    </row>
    <row r="29" spans="1:15" s="6" customFormat="1" ht="50.25" hidden="1" customHeight="1" x14ac:dyDescent="0.25">
      <c r="A29" s="295"/>
      <c r="B29" s="297"/>
      <c r="C29" s="297"/>
      <c r="D29" s="297"/>
      <c r="E29" s="297"/>
      <c r="F29" s="297"/>
      <c r="G29" s="297"/>
      <c r="H29" s="297"/>
      <c r="I29" s="298"/>
      <c r="J29" s="298"/>
      <c r="K29" s="298"/>
      <c r="L29" s="299">
        <f t="shared" si="3"/>
        <v>0</v>
      </c>
      <c r="M29" s="300">
        <f t="shared" si="1"/>
        <v>0</v>
      </c>
      <c r="N29" s="300">
        <f t="shared" si="2"/>
        <v>0</v>
      </c>
    </row>
    <row r="30" spans="1:15" s="6" customFormat="1" ht="50.25" hidden="1" customHeight="1" x14ac:dyDescent="0.25">
      <c r="A30" s="295"/>
      <c r="B30" s="297"/>
      <c r="C30" s="297"/>
      <c r="D30" s="297"/>
      <c r="E30" s="297"/>
      <c r="F30" s="297"/>
      <c r="G30" s="297"/>
      <c r="H30" s="297"/>
      <c r="I30" s="298"/>
      <c r="J30" s="298"/>
      <c r="K30" s="298"/>
      <c r="L30" s="299">
        <f t="shared" si="3"/>
        <v>0</v>
      </c>
      <c r="M30" s="300">
        <f t="shared" si="1"/>
        <v>0</v>
      </c>
      <c r="N30" s="300">
        <f t="shared" si="2"/>
        <v>0</v>
      </c>
    </row>
    <row r="31" spans="1:15" s="6" customFormat="1" ht="50.25" hidden="1" customHeight="1" x14ac:dyDescent="0.25">
      <c r="A31" s="295"/>
      <c r="B31" s="297"/>
      <c r="C31" s="297"/>
      <c r="D31" s="297"/>
      <c r="E31" s="297"/>
      <c r="F31" s="297"/>
      <c r="G31" s="297"/>
      <c r="H31" s="297"/>
      <c r="I31" s="298"/>
      <c r="J31" s="298"/>
      <c r="K31" s="298"/>
      <c r="L31" s="299">
        <f t="shared" si="3"/>
        <v>0</v>
      </c>
      <c r="M31" s="300">
        <f t="shared" si="1"/>
        <v>0</v>
      </c>
      <c r="N31" s="300">
        <f t="shared" si="2"/>
        <v>0</v>
      </c>
    </row>
    <row r="32" spans="1:15" s="6" customFormat="1" ht="50.25" hidden="1" customHeight="1" x14ac:dyDescent="0.25">
      <c r="A32" s="295"/>
      <c r="B32" s="297"/>
      <c r="C32" s="297"/>
      <c r="D32" s="297"/>
      <c r="E32" s="297"/>
      <c r="F32" s="297"/>
      <c r="G32" s="297"/>
      <c r="H32" s="297"/>
      <c r="I32" s="298"/>
      <c r="J32" s="298"/>
      <c r="K32" s="298"/>
      <c r="L32" s="299">
        <f t="shared" si="3"/>
        <v>0</v>
      </c>
      <c r="M32" s="300">
        <f t="shared" si="1"/>
        <v>0</v>
      </c>
      <c r="N32" s="300">
        <f t="shared" si="2"/>
        <v>0</v>
      </c>
    </row>
    <row r="33" spans="1:14" s="6" customFormat="1" ht="50.25" hidden="1" customHeight="1" x14ac:dyDescent="0.25">
      <c r="A33" s="295"/>
      <c r="B33" s="297"/>
      <c r="C33" s="297"/>
      <c r="D33" s="297"/>
      <c r="E33" s="297"/>
      <c r="F33" s="297"/>
      <c r="G33" s="297"/>
      <c r="H33" s="297"/>
      <c r="I33" s="298"/>
      <c r="J33" s="298"/>
      <c r="K33" s="298"/>
      <c r="L33" s="299">
        <f t="shared" si="3"/>
        <v>0</v>
      </c>
      <c r="M33" s="300">
        <f t="shared" si="1"/>
        <v>0</v>
      </c>
      <c r="N33" s="300">
        <f t="shared" si="2"/>
        <v>0</v>
      </c>
    </row>
    <row r="34" spans="1:14" s="6" customFormat="1" ht="50.25" hidden="1" customHeight="1" x14ac:dyDescent="0.25">
      <c r="A34" s="295"/>
      <c r="B34" s="297"/>
      <c r="C34" s="297"/>
      <c r="D34" s="297"/>
      <c r="E34" s="297"/>
      <c r="F34" s="297"/>
      <c r="G34" s="297"/>
      <c r="H34" s="297"/>
      <c r="I34" s="298"/>
      <c r="J34" s="298"/>
      <c r="K34" s="298"/>
      <c r="L34" s="299">
        <f t="shared" si="3"/>
        <v>0</v>
      </c>
      <c r="M34" s="300">
        <f t="shared" si="1"/>
        <v>0</v>
      </c>
      <c r="N34" s="300">
        <f t="shared" si="2"/>
        <v>0</v>
      </c>
    </row>
    <row r="35" spans="1:14" s="6" customFormat="1" ht="50.25" hidden="1" customHeight="1" x14ac:dyDescent="0.25">
      <c r="A35" s="295"/>
      <c r="B35" s="297"/>
      <c r="C35" s="297"/>
      <c r="D35" s="297"/>
      <c r="E35" s="297"/>
      <c r="F35" s="297"/>
      <c r="G35" s="297"/>
      <c r="H35" s="297"/>
      <c r="I35" s="298"/>
      <c r="J35" s="298"/>
      <c r="K35" s="298"/>
      <c r="L35" s="299">
        <f t="shared" si="3"/>
        <v>0</v>
      </c>
      <c r="M35" s="300">
        <f t="shared" si="1"/>
        <v>0</v>
      </c>
      <c r="N35" s="300">
        <f t="shared" si="2"/>
        <v>0</v>
      </c>
    </row>
    <row r="36" spans="1:14" s="6" customFormat="1" ht="50.25" hidden="1" customHeight="1" x14ac:dyDescent="0.25">
      <c r="A36" s="295"/>
      <c r="B36" s="297"/>
      <c r="C36" s="297"/>
      <c r="D36" s="297"/>
      <c r="E36" s="297"/>
      <c r="F36" s="297"/>
      <c r="G36" s="297"/>
      <c r="H36" s="297"/>
      <c r="I36" s="298"/>
      <c r="J36" s="298"/>
      <c r="K36" s="298"/>
      <c r="L36" s="299">
        <f t="shared" si="3"/>
        <v>0</v>
      </c>
      <c r="M36" s="300">
        <f t="shared" si="1"/>
        <v>0</v>
      </c>
      <c r="N36" s="300">
        <f t="shared" si="2"/>
        <v>0</v>
      </c>
    </row>
    <row r="37" spans="1:14" s="6" customFormat="1" ht="50.25" hidden="1" customHeight="1" x14ac:dyDescent="0.25">
      <c r="A37" s="295"/>
      <c r="B37" s="297"/>
      <c r="C37" s="297"/>
      <c r="D37" s="297"/>
      <c r="E37" s="297"/>
      <c r="F37" s="297"/>
      <c r="G37" s="297"/>
      <c r="H37" s="297"/>
      <c r="I37" s="298"/>
      <c r="J37" s="298"/>
      <c r="K37" s="298"/>
      <c r="L37" s="299">
        <f t="shared" si="3"/>
        <v>0</v>
      </c>
      <c r="M37" s="300">
        <f t="shared" si="1"/>
        <v>0</v>
      </c>
      <c r="N37" s="300">
        <f t="shared" si="2"/>
        <v>0</v>
      </c>
    </row>
    <row r="38" spans="1:14" s="6" customFormat="1" ht="50.25" hidden="1" customHeight="1" x14ac:dyDescent="0.25">
      <c r="A38" s="295"/>
      <c r="B38" s="297"/>
      <c r="C38" s="297"/>
      <c r="D38" s="297"/>
      <c r="E38" s="297"/>
      <c r="F38" s="297"/>
      <c r="G38" s="297"/>
      <c r="H38" s="297"/>
      <c r="I38" s="298"/>
      <c r="J38" s="298"/>
      <c r="K38" s="298"/>
      <c r="L38" s="299">
        <f t="shared" si="3"/>
        <v>0</v>
      </c>
      <c r="M38" s="300">
        <f t="shared" si="1"/>
        <v>0</v>
      </c>
      <c r="N38" s="300">
        <f t="shared" si="2"/>
        <v>0</v>
      </c>
    </row>
    <row r="39" spans="1:14" s="6" customFormat="1" ht="50.25" hidden="1" customHeight="1" x14ac:dyDescent="0.25">
      <c r="A39" s="295"/>
      <c r="B39" s="297"/>
      <c r="C39" s="297"/>
      <c r="D39" s="297"/>
      <c r="E39" s="297"/>
      <c r="F39" s="297"/>
      <c r="G39" s="297"/>
      <c r="H39" s="297"/>
      <c r="I39" s="298"/>
      <c r="J39" s="298"/>
      <c r="K39" s="298"/>
      <c r="L39" s="299">
        <f t="shared" si="3"/>
        <v>0</v>
      </c>
      <c r="M39" s="300">
        <f t="shared" si="1"/>
        <v>0</v>
      </c>
      <c r="N39" s="300">
        <f t="shared" si="2"/>
        <v>0</v>
      </c>
    </row>
    <row r="40" spans="1:14" s="6" customFormat="1" ht="50.25" hidden="1" customHeight="1" x14ac:dyDescent="0.25">
      <c r="A40" s="295"/>
      <c r="B40" s="297"/>
      <c r="C40" s="297"/>
      <c r="D40" s="297"/>
      <c r="E40" s="297"/>
      <c r="F40" s="297"/>
      <c r="G40" s="297"/>
      <c r="H40" s="297"/>
      <c r="I40" s="298"/>
      <c r="J40" s="298"/>
      <c r="K40" s="298"/>
      <c r="L40" s="299">
        <f t="shared" si="3"/>
        <v>0</v>
      </c>
      <c r="M40" s="300">
        <f t="shared" si="1"/>
        <v>0</v>
      </c>
      <c r="N40" s="300">
        <f t="shared" si="2"/>
        <v>0</v>
      </c>
    </row>
    <row r="41" spans="1:14" s="6" customFormat="1" ht="50.25" hidden="1" customHeight="1" x14ac:dyDescent="0.25">
      <c r="A41" s="295"/>
      <c r="B41" s="297"/>
      <c r="C41" s="297"/>
      <c r="D41" s="297"/>
      <c r="E41" s="297"/>
      <c r="F41" s="297"/>
      <c r="G41" s="297"/>
      <c r="H41" s="297"/>
      <c r="I41" s="298"/>
      <c r="J41" s="298"/>
      <c r="K41" s="298"/>
      <c r="L41" s="299">
        <f t="shared" si="3"/>
        <v>0</v>
      </c>
      <c r="M41" s="300">
        <f t="shared" si="1"/>
        <v>0</v>
      </c>
      <c r="N41" s="300">
        <f t="shared" si="2"/>
        <v>0</v>
      </c>
    </row>
    <row r="42" spans="1:14" s="6" customFormat="1" ht="50.25" hidden="1" customHeight="1" x14ac:dyDescent="0.25">
      <c r="A42" s="295"/>
      <c r="B42" s="297"/>
      <c r="C42" s="297"/>
      <c r="D42" s="297"/>
      <c r="E42" s="297"/>
      <c r="F42" s="297"/>
      <c r="G42" s="297"/>
      <c r="H42" s="297"/>
      <c r="I42" s="298"/>
      <c r="J42" s="298"/>
      <c r="K42" s="298"/>
      <c r="L42" s="299">
        <f t="shared" si="3"/>
        <v>0</v>
      </c>
      <c r="M42" s="300">
        <f t="shared" si="1"/>
        <v>0</v>
      </c>
      <c r="N42" s="300">
        <f t="shared" si="2"/>
        <v>0</v>
      </c>
    </row>
    <row r="43" spans="1:14" s="6" customFormat="1" ht="50.25" hidden="1" customHeight="1" x14ac:dyDescent="0.25">
      <c r="A43" s="295"/>
      <c r="B43" s="297"/>
      <c r="C43" s="297"/>
      <c r="D43" s="297"/>
      <c r="E43" s="297"/>
      <c r="F43" s="297"/>
      <c r="G43" s="297"/>
      <c r="H43" s="297"/>
      <c r="I43" s="298"/>
      <c r="J43" s="298"/>
      <c r="K43" s="298"/>
      <c r="L43" s="299">
        <f t="shared" si="3"/>
        <v>0</v>
      </c>
      <c r="M43" s="300">
        <f t="shared" si="1"/>
        <v>0</v>
      </c>
      <c r="N43" s="300">
        <f t="shared" si="2"/>
        <v>0</v>
      </c>
    </row>
    <row r="44" spans="1:14" s="6" customFormat="1" ht="50.25" hidden="1" customHeight="1" x14ac:dyDescent="0.25">
      <c r="A44" s="295"/>
      <c r="B44" s="297"/>
      <c r="C44" s="297"/>
      <c r="D44" s="297"/>
      <c r="E44" s="297"/>
      <c r="F44" s="297"/>
      <c r="G44" s="297"/>
      <c r="H44" s="297"/>
      <c r="I44" s="298"/>
      <c r="J44" s="298"/>
      <c r="K44" s="298"/>
      <c r="L44" s="299">
        <f t="shared" si="3"/>
        <v>0</v>
      </c>
      <c r="M44" s="300">
        <f t="shared" si="1"/>
        <v>0</v>
      </c>
      <c r="N44" s="300">
        <f t="shared" si="2"/>
        <v>0</v>
      </c>
    </row>
    <row r="45" spans="1:14" s="6" customFormat="1" ht="50.25" hidden="1" customHeight="1" x14ac:dyDescent="0.25">
      <c r="A45" s="295"/>
      <c r="B45" s="297"/>
      <c r="C45" s="297"/>
      <c r="D45" s="297"/>
      <c r="E45" s="297"/>
      <c r="F45" s="297"/>
      <c r="G45" s="297"/>
      <c r="H45" s="297"/>
      <c r="I45" s="298"/>
      <c r="J45" s="298"/>
      <c r="K45" s="298"/>
      <c r="L45" s="299">
        <f t="shared" si="3"/>
        <v>0</v>
      </c>
      <c r="M45" s="300">
        <f t="shared" si="1"/>
        <v>0</v>
      </c>
      <c r="N45" s="300">
        <f t="shared" si="2"/>
        <v>0</v>
      </c>
    </row>
    <row r="46" spans="1:14" s="6" customFormat="1" ht="50.25" hidden="1" customHeight="1" x14ac:dyDescent="0.25">
      <c r="A46" s="295"/>
      <c r="B46" s="297"/>
      <c r="C46" s="297"/>
      <c r="D46" s="297"/>
      <c r="E46" s="297"/>
      <c r="F46" s="297"/>
      <c r="G46" s="297"/>
      <c r="H46" s="297"/>
      <c r="I46" s="298"/>
      <c r="J46" s="298"/>
      <c r="K46" s="298"/>
      <c r="L46" s="299">
        <f t="shared" si="3"/>
        <v>0</v>
      </c>
      <c r="M46" s="300">
        <f t="shared" si="1"/>
        <v>0</v>
      </c>
      <c r="N46" s="300">
        <f t="shared" si="2"/>
        <v>0</v>
      </c>
    </row>
    <row r="47" spans="1:14" s="6" customFormat="1" ht="50.25" hidden="1" customHeight="1" x14ac:dyDescent="0.25">
      <c r="A47" s="297"/>
      <c r="B47" s="297"/>
      <c r="C47" s="297"/>
      <c r="D47" s="297"/>
      <c r="E47" s="297"/>
      <c r="F47" s="297"/>
      <c r="G47" s="297"/>
      <c r="H47" s="297"/>
      <c r="I47" s="298"/>
      <c r="J47" s="298"/>
      <c r="K47" s="298"/>
      <c r="L47" s="299">
        <f t="shared" si="3"/>
        <v>0</v>
      </c>
      <c r="M47" s="300">
        <f t="shared" si="1"/>
        <v>0</v>
      </c>
      <c r="N47" s="300">
        <f t="shared" si="2"/>
        <v>0</v>
      </c>
    </row>
    <row r="48" spans="1:14" s="6" customFormat="1" ht="50.25" hidden="1" customHeight="1" x14ac:dyDescent="0.25">
      <c r="A48" s="297"/>
      <c r="B48" s="297"/>
      <c r="C48" s="297"/>
      <c r="D48" s="297"/>
      <c r="E48" s="297"/>
      <c r="F48" s="297"/>
      <c r="G48" s="297"/>
      <c r="H48" s="297"/>
      <c r="I48" s="298"/>
      <c r="J48" s="298"/>
      <c r="K48" s="298"/>
      <c r="L48" s="299">
        <f t="shared" si="3"/>
        <v>0</v>
      </c>
      <c r="M48" s="300">
        <f t="shared" si="1"/>
        <v>0</v>
      </c>
      <c r="N48" s="300">
        <f t="shared" si="2"/>
        <v>0</v>
      </c>
    </row>
    <row r="49" spans="1:15" s="6" customFormat="1" ht="50.25" hidden="1" customHeight="1" x14ac:dyDescent="0.25">
      <c r="A49" s="297"/>
      <c r="B49" s="297"/>
      <c r="C49" s="297"/>
      <c r="D49" s="297"/>
      <c r="E49" s="297"/>
      <c r="F49" s="297"/>
      <c r="G49" s="297"/>
      <c r="H49" s="297"/>
      <c r="I49" s="298"/>
      <c r="J49" s="298"/>
      <c r="K49" s="298"/>
      <c r="L49" s="299">
        <f t="shared" si="3"/>
        <v>0</v>
      </c>
      <c r="M49" s="300">
        <f t="shared" si="1"/>
        <v>0</v>
      </c>
      <c r="N49" s="300">
        <f t="shared" si="2"/>
        <v>0</v>
      </c>
    </row>
    <row r="50" spans="1:15" s="6" customFormat="1" ht="60" hidden="1" customHeight="1" x14ac:dyDescent="0.25">
      <c r="A50" s="297"/>
      <c r="B50" s="297"/>
      <c r="C50" s="297"/>
      <c r="D50" s="297"/>
      <c r="E50" s="297"/>
      <c r="F50" s="297"/>
      <c r="G50" s="297"/>
      <c r="H50" s="297"/>
      <c r="I50" s="298"/>
      <c r="J50" s="298"/>
      <c r="K50" s="298"/>
      <c r="L50" s="299">
        <f t="shared" si="3"/>
        <v>0</v>
      </c>
      <c r="M50" s="300">
        <f t="shared" si="1"/>
        <v>0</v>
      </c>
      <c r="N50" s="300">
        <f t="shared" si="2"/>
        <v>0</v>
      </c>
    </row>
    <row r="51" spans="1:15" s="6" customFormat="1" ht="60" hidden="1" customHeight="1" x14ac:dyDescent="0.25">
      <c r="A51" s="297"/>
      <c r="B51" s="297"/>
      <c r="C51" s="297"/>
      <c r="D51" s="297"/>
      <c r="E51" s="297"/>
      <c r="F51" s="297"/>
      <c r="G51" s="297"/>
      <c r="H51" s="297"/>
      <c r="I51" s="298"/>
      <c r="J51" s="298"/>
      <c r="K51" s="298"/>
      <c r="L51" s="299">
        <f t="shared" si="3"/>
        <v>0</v>
      </c>
      <c r="M51" s="300">
        <f t="shared" si="1"/>
        <v>0</v>
      </c>
      <c r="N51" s="300">
        <f t="shared" si="2"/>
        <v>0</v>
      </c>
    </row>
    <row r="52" spans="1:15" s="6" customFormat="1" ht="60" hidden="1" customHeight="1" x14ac:dyDescent="0.25">
      <c r="A52" s="297"/>
      <c r="B52" s="297"/>
      <c r="C52" s="297"/>
      <c r="D52" s="297"/>
      <c r="E52" s="297"/>
      <c r="F52" s="297"/>
      <c r="G52" s="297"/>
      <c r="H52" s="297"/>
      <c r="I52" s="298"/>
      <c r="J52" s="298"/>
      <c r="K52" s="298"/>
      <c r="L52" s="299">
        <f t="shared" si="3"/>
        <v>0</v>
      </c>
      <c r="M52" s="300">
        <f t="shared" si="1"/>
        <v>0</v>
      </c>
      <c r="N52" s="300">
        <f t="shared" si="2"/>
        <v>0</v>
      </c>
    </row>
    <row r="53" spans="1:15" s="6" customFormat="1" ht="23.25" customHeight="1" x14ac:dyDescent="0.25">
      <c r="A53" s="302"/>
      <c r="B53" s="303"/>
      <c r="C53" s="303"/>
      <c r="D53" s="206"/>
      <c r="E53" s="206"/>
      <c r="F53" s="207"/>
      <c r="G53" s="207"/>
      <c r="H53" s="208" t="s">
        <v>40</v>
      </c>
      <c r="I53" s="209">
        <f>SUM(I10:I52)</f>
        <v>1680669.78</v>
      </c>
      <c r="J53" s="209">
        <f>SUM(J10:J52)</f>
        <v>0</v>
      </c>
      <c r="K53" s="209"/>
      <c r="L53" s="209">
        <f t="shared" si="3"/>
        <v>0</v>
      </c>
      <c r="M53" s="209">
        <f t="shared" si="1"/>
        <v>-1680669.78</v>
      </c>
      <c r="N53" s="209">
        <f t="shared" ref="N53" si="4">IFERROR(M53/J53*100,)</f>
        <v>0</v>
      </c>
    </row>
    <row r="54" spans="1:15" s="6" customFormat="1" ht="21" x14ac:dyDescent="0.2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</row>
    <row r="55" spans="1:15" s="6" customFormat="1" ht="23.25" customHeight="1" x14ac:dyDescent="0.25">
      <c r="A55" s="359" t="s">
        <v>180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</row>
    <row r="56" spans="1:15" s="6" customFormat="1" ht="99" customHeight="1" x14ac:dyDescent="0.25">
      <c r="A56" s="355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7"/>
    </row>
    <row r="57" spans="1:15" s="6" customFormat="1" ht="15" customHeight="1" x14ac:dyDescent="0.25">
      <c r="A57" s="351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</row>
    <row r="58" spans="1:15" s="6" customFormat="1" ht="23.25" customHeight="1" x14ac:dyDescent="0.25">
      <c r="A58" s="352" t="s">
        <v>178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4"/>
    </row>
    <row r="59" spans="1:15" s="6" customFormat="1" ht="20.100000000000001" customHeight="1" x14ac:dyDescent="0.25">
      <c r="A59" s="39" t="str">
        <f>'Anexo_1.1_Usos e Fontes'!B6</f>
        <v>Anexo 1.1 - Demonstrativo de Usos e Fontes - Programação 2017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</row>
    <row r="60" spans="1:15" s="6" customFormat="1" ht="20.100000000000001" customHeight="1" x14ac:dyDescent="0.25">
      <c r="A60" s="42" t="str">
        <f>'Anexo_1.2_ Elemento de Despesas'!A7</f>
        <v>Anexo 1.2- Aplicações por Projeto/Atividade - por Elemento de Despesa (Consolidado) - Programação 2017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</row>
    <row r="61" spans="1:15" s="6" customFormat="1" ht="20.100000000000001" customHeight="1" x14ac:dyDescent="0.25">
      <c r="A61" s="42" t="str">
        <f>'Anexo_1.3_Limites Estratégicos'!A5:M5</f>
        <v>Anexo 1.3- Limites de Aplicação dos Recursos Estratégicos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</row>
    <row r="62" spans="1:15" s="6" customFormat="1" ht="20.100000000000001" customHeight="1" x14ac:dyDescent="0.25">
      <c r="A62" s="42" t="str">
        <f>'Anexo 1.4-Quadro Descritivo'!$B$6</f>
        <v>Anexo 1.4 - Quadro Descritivo de Ações e Metas do Plano de Ação - Programação 2017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5" x14ac:dyDescent="0.25">
      <c r="A63" s="348" t="s">
        <v>181</v>
      </c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8"/>
    </row>
  </sheetData>
  <sheetProtection formatCells="0" formatRows="0" insertRows="0" deleteRows="0"/>
  <mergeCells count="23">
    <mergeCell ref="A3:N3"/>
    <mergeCell ref="G8:G9"/>
    <mergeCell ref="H8:H9"/>
    <mergeCell ref="A5:N5"/>
    <mergeCell ref="M8:N8"/>
    <mergeCell ref="A8:A9"/>
    <mergeCell ref="B8:B9"/>
    <mergeCell ref="D8:D9"/>
    <mergeCell ref="F8:F9"/>
    <mergeCell ref="E8:E9"/>
    <mergeCell ref="A4:N4"/>
    <mergeCell ref="A7:N7"/>
    <mergeCell ref="A63:N63"/>
    <mergeCell ref="C8:C9"/>
    <mergeCell ref="A57:N57"/>
    <mergeCell ref="A58:N58"/>
    <mergeCell ref="A56:N56"/>
    <mergeCell ref="A54:N54"/>
    <mergeCell ref="A55:N55"/>
    <mergeCell ref="I8:I9"/>
    <mergeCell ref="J8:J9"/>
    <mergeCell ref="L8:L9"/>
    <mergeCell ref="K8:K9"/>
  </mergeCells>
  <dataValidations count="1">
    <dataValidation type="list" allowBlank="1" showInputMessage="1" showErrorMessage="1" sqref="F25:G52">
      <formula1>$B$25:$B$40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'Matriz Objetivos x Projetos'!$B$11:$B$27</xm:f>
          </x14:formula1>
          <xm:sqref>H25:H49</xm:sqref>
        </x14:dataValidation>
        <x14:dataValidation type="list" allowBlank="1" showInputMessage="1" showErrorMessage="1">
          <x14:formula1>
            <xm:f>'Matriz Objetivos x Projetos'!$B$12:$B$27</xm:f>
          </x14:formula1>
          <xm:sqref>F10:H24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AB35"/>
  <sheetViews>
    <sheetView showGridLines="0" topLeftCell="A4" zoomScale="70" zoomScaleNormal="70" zoomScaleSheetLayoutView="80" workbookViewId="0">
      <selection activeCell="B4" sqref="B4:G4"/>
    </sheetView>
  </sheetViews>
  <sheetFormatPr defaultRowHeight="15" x14ac:dyDescent="0.25"/>
  <cols>
    <col min="1" max="1" width="1.125" customWidth="1"/>
    <col min="2" max="2" width="33.875" customWidth="1"/>
    <col min="3" max="3" width="20.625" customWidth="1"/>
    <col min="4" max="4" width="20.875" customWidth="1"/>
    <col min="5" max="5" width="18.125" customWidth="1"/>
    <col min="6" max="6" width="13.375" customWidth="1"/>
    <col min="7" max="7" width="9.5" customWidth="1"/>
    <col min="11" max="11" width="11.625" bestFit="1" customWidth="1"/>
    <col min="12" max="12" width="37.625" bestFit="1" customWidth="1"/>
  </cols>
  <sheetData>
    <row r="3" spans="2:28" ht="30.75" customHeight="1" x14ac:dyDescent="0.25"/>
    <row r="4" spans="2:28" ht="79.5" customHeight="1" x14ac:dyDescent="0.25">
      <c r="B4" s="370" t="s">
        <v>314</v>
      </c>
      <c r="C4" s="370"/>
      <c r="D4" s="370"/>
      <c r="E4" s="370"/>
      <c r="F4" s="370"/>
      <c r="G4" s="370"/>
    </row>
    <row r="5" spans="2:28" ht="29.25" customHeight="1" x14ac:dyDescent="0.25">
      <c r="B5" s="210" t="s">
        <v>182</v>
      </c>
      <c r="C5" s="211"/>
      <c r="D5" s="211"/>
      <c r="E5" s="212"/>
      <c r="F5" s="212"/>
      <c r="G5" s="213"/>
    </row>
    <row r="6" spans="2:28" s="2" customFormat="1" ht="23.25" customHeight="1" x14ac:dyDescent="0.25">
      <c r="B6" s="214" t="s">
        <v>315</v>
      </c>
      <c r="C6" s="215"/>
      <c r="D6" s="215"/>
      <c r="E6" s="216"/>
      <c r="F6" s="216"/>
      <c r="G6" s="217"/>
      <c r="H6" s="9"/>
      <c r="I6" s="10"/>
      <c r="J6" s="10"/>
      <c r="K6" s="10"/>
      <c r="L6" s="10"/>
      <c r="M6" s="10"/>
      <c r="N6" s="10"/>
    </row>
    <row r="7" spans="2:28" s="2" customFormat="1" ht="23.25" customHeight="1" x14ac:dyDescent="0.25">
      <c r="B7" s="220"/>
      <c r="C7" s="221"/>
      <c r="D7" s="221"/>
      <c r="E7" s="222"/>
      <c r="F7" s="230" t="s">
        <v>62</v>
      </c>
      <c r="G7" s="222"/>
      <c r="H7" s="10"/>
      <c r="I7" s="10"/>
      <c r="J7" s="10"/>
      <c r="K7" s="10"/>
      <c r="L7" s="10"/>
      <c r="M7" s="10"/>
      <c r="N7" s="10"/>
    </row>
    <row r="8" spans="2:28" ht="15.75" customHeight="1" x14ac:dyDescent="0.25">
      <c r="B8" s="374" t="s">
        <v>41</v>
      </c>
      <c r="C8" s="376" t="s">
        <v>265</v>
      </c>
      <c r="D8" s="376" t="s">
        <v>316</v>
      </c>
      <c r="E8" s="378" t="s">
        <v>64</v>
      </c>
      <c r="F8" s="379"/>
      <c r="G8" s="372" t="s">
        <v>328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1"/>
      <c r="Z8" s="11"/>
      <c r="AA8" s="11"/>
      <c r="AB8" s="11"/>
    </row>
    <row r="9" spans="2:28" ht="75" customHeight="1" x14ac:dyDescent="0.25">
      <c r="B9" s="375"/>
      <c r="C9" s="377"/>
      <c r="D9" s="377"/>
      <c r="E9" s="218" t="s">
        <v>317</v>
      </c>
      <c r="F9" s="219" t="s">
        <v>318</v>
      </c>
      <c r="G9" s="37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2:28" ht="24.95" customHeight="1" x14ac:dyDescent="0.25">
      <c r="B10" s="231" t="s">
        <v>42</v>
      </c>
      <c r="C10" s="235"/>
      <c r="D10" s="235"/>
      <c r="E10" s="235"/>
      <c r="F10" s="236"/>
      <c r="G10" s="237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ht="24.95" customHeight="1" x14ac:dyDescent="0.25">
      <c r="B11" s="231" t="s">
        <v>43</v>
      </c>
      <c r="C11" s="7">
        <f>C12+C18+C19+C20</f>
        <v>0</v>
      </c>
      <c r="D11" s="7">
        <f t="shared" ref="D11" si="0">D12+D18+D19+D20</f>
        <v>0</v>
      </c>
      <c r="E11" s="7">
        <f>D11-C11</f>
        <v>0</v>
      </c>
      <c r="F11" s="8">
        <f>IFERROR(E11/D11*100,)</f>
        <v>0</v>
      </c>
      <c r="G11" s="8">
        <f>IFERROR(D11/$D$24*100,0)</f>
        <v>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2:28" ht="24.95" customHeight="1" x14ac:dyDescent="0.25">
      <c r="B12" s="304" t="s">
        <v>44</v>
      </c>
      <c r="C12" s="7">
        <f>C13+C16+C17</f>
        <v>0</v>
      </c>
      <c r="D12" s="7">
        <f>D13+D16+D17</f>
        <v>0</v>
      </c>
      <c r="E12" s="7">
        <f t="shared" ref="E12:E23" si="1">D12-C12</f>
        <v>0</v>
      </c>
      <c r="F12" s="8">
        <f t="shared" ref="F12:F24" si="2">IFERROR(E12/D12*100,)</f>
        <v>0</v>
      </c>
      <c r="G12" s="8">
        <f t="shared" ref="G12:G24" si="3">IFERROR(D12/$D$24*100,0)</f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2:28" ht="24.95" customHeight="1" x14ac:dyDescent="0.25">
      <c r="B13" s="304" t="s">
        <v>45</v>
      </c>
      <c r="C13" s="7">
        <f>C14+C15</f>
        <v>0</v>
      </c>
      <c r="D13" s="7">
        <f t="shared" ref="D13" si="4">D14+D15</f>
        <v>0</v>
      </c>
      <c r="E13" s="7">
        <f t="shared" si="1"/>
        <v>0</v>
      </c>
      <c r="F13" s="8">
        <f t="shared" si="2"/>
        <v>0</v>
      </c>
      <c r="G13" s="8">
        <f t="shared" si="3"/>
        <v>0</v>
      </c>
      <c r="K13" s="11"/>
      <c r="L13" s="380"/>
      <c r="M13" s="380"/>
      <c r="N13" s="380"/>
      <c r="O13" s="380"/>
      <c r="P13" s="380"/>
      <c r="Q13" s="380"/>
      <c r="R13" s="380"/>
      <c r="S13" s="380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24.95" customHeight="1" x14ac:dyDescent="0.25">
      <c r="B14" s="17" t="s">
        <v>46</v>
      </c>
      <c r="C14" s="32"/>
      <c r="D14" s="32"/>
      <c r="E14" s="7">
        <f t="shared" si="1"/>
        <v>0</v>
      </c>
      <c r="F14" s="8">
        <f t="shared" si="2"/>
        <v>0</v>
      </c>
      <c r="G14" s="8">
        <f t="shared" si="3"/>
        <v>0</v>
      </c>
      <c r="I14" s="368"/>
      <c r="J14" s="368"/>
      <c r="K14" s="368"/>
      <c r="L14" s="380"/>
      <c r="M14" s="380"/>
      <c r="N14" s="380"/>
      <c r="O14" s="380"/>
      <c r="P14" s="380"/>
      <c r="Q14" s="380"/>
      <c r="R14" s="380"/>
      <c r="S14" s="380"/>
      <c r="T14" s="11"/>
      <c r="U14" s="11"/>
      <c r="V14" s="11"/>
      <c r="W14" s="11"/>
      <c r="X14" s="11"/>
      <c r="Y14" s="11"/>
      <c r="Z14" s="11"/>
      <c r="AA14" s="11"/>
      <c r="AB14" s="11"/>
    </row>
    <row r="15" spans="2:28" ht="24.95" customHeight="1" x14ac:dyDescent="0.25">
      <c r="B15" s="17" t="s">
        <v>47</v>
      </c>
      <c r="C15" s="33"/>
      <c r="D15" s="33"/>
      <c r="E15" s="7">
        <f t="shared" si="1"/>
        <v>0</v>
      </c>
      <c r="F15" s="8">
        <f t="shared" si="2"/>
        <v>0</v>
      </c>
      <c r="G15" s="8">
        <f t="shared" si="3"/>
        <v>0</v>
      </c>
      <c r="I15" s="368"/>
      <c r="J15" s="368"/>
      <c r="K15" s="368"/>
    </row>
    <row r="16" spans="2:28" ht="24.95" customHeight="1" x14ac:dyDescent="0.25">
      <c r="B16" s="14" t="s">
        <v>60</v>
      </c>
      <c r="C16" s="34"/>
      <c r="D16" s="34"/>
      <c r="E16" s="7">
        <f t="shared" si="1"/>
        <v>0</v>
      </c>
      <c r="F16" s="8">
        <f t="shared" si="2"/>
        <v>0</v>
      </c>
      <c r="G16" s="8">
        <f t="shared" si="3"/>
        <v>0</v>
      </c>
    </row>
    <row r="17" spans="2:13" ht="24.95" customHeight="1" x14ac:dyDescent="0.25">
      <c r="B17" s="14" t="s">
        <v>186</v>
      </c>
      <c r="C17" s="34"/>
      <c r="D17" s="34"/>
      <c r="E17" s="7">
        <f t="shared" si="1"/>
        <v>0</v>
      </c>
      <c r="F17" s="8">
        <f t="shared" si="2"/>
        <v>0</v>
      </c>
      <c r="G17" s="8">
        <f t="shared" si="3"/>
        <v>0</v>
      </c>
      <c r="H17" s="305" t="s">
        <v>305</v>
      </c>
      <c r="I17" s="305"/>
      <c r="J17" s="305"/>
      <c r="K17" s="305"/>
      <c r="L17" s="305"/>
      <c r="M17" s="47"/>
    </row>
    <row r="18" spans="2:13" ht="24.95" customHeight="1" x14ac:dyDescent="0.25">
      <c r="B18" s="239" t="s">
        <v>48</v>
      </c>
      <c r="C18" s="240"/>
      <c r="D18" s="240"/>
      <c r="E18" s="7">
        <f t="shared" si="1"/>
        <v>0</v>
      </c>
      <c r="F18" s="8">
        <f t="shared" si="2"/>
        <v>0</v>
      </c>
      <c r="G18" s="8">
        <f t="shared" si="3"/>
        <v>0</v>
      </c>
    </row>
    <row r="19" spans="2:13" ht="24.95" customHeight="1" x14ac:dyDescent="0.25">
      <c r="B19" s="239" t="s">
        <v>49</v>
      </c>
      <c r="C19" s="241"/>
      <c r="D19" s="241"/>
      <c r="E19" s="7">
        <f t="shared" si="1"/>
        <v>0</v>
      </c>
      <c r="F19" s="8">
        <f t="shared" si="2"/>
        <v>0</v>
      </c>
      <c r="G19" s="8">
        <f t="shared" si="3"/>
        <v>0</v>
      </c>
    </row>
    <row r="20" spans="2:13" ht="24.95" customHeight="1" x14ac:dyDescent="0.25">
      <c r="B20" s="239" t="s">
        <v>50</v>
      </c>
      <c r="C20" s="241"/>
      <c r="D20" s="241"/>
      <c r="E20" s="7">
        <f t="shared" si="1"/>
        <v>0</v>
      </c>
      <c r="F20" s="8">
        <f t="shared" si="2"/>
        <v>0</v>
      </c>
      <c r="G20" s="8">
        <f t="shared" si="3"/>
        <v>0</v>
      </c>
    </row>
    <row r="21" spans="2:13" ht="24.95" customHeight="1" x14ac:dyDescent="0.25">
      <c r="B21" s="231" t="s">
        <v>51</v>
      </c>
      <c r="C21" s="7">
        <f>SUM(C22:C23)</f>
        <v>0</v>
      </c>
      <c r="D21" s="7">
        <f t="shared" ref="D21" si="5">SUM(D22:D23)</f>
        <v>0</v>
      </c>
      <c r="E21" s="7">
        <f t="shared" si="1"/>
        <v>0</v>
      </c>
      <c r="F21" s="8">
        <f t="shared" si="2"/>
        <v>0</v>
      </c>
      <c r="G21" s="8">
        <f t="shared" si="3"/>
        <v>0</v>
      </c>
    </row>
    <row r="22" spans="2:13" ht="36" customHeight="1" x14ac:dyDescent="0.25">
      <c r="B22" s="14" t="s">
        <v>52</v>
      </c>
      <c r="C22" s="35"/>
      <c r="D22" s="35"/>
      <c r="E22" s="7">
        <f t="shared" si="1"/>
        <v>0</v>
      </c>
      <c r="F22" s="8">
        <f t="shared" si="2"/>
        <v>0</v>
      </c>
      <c r="G22" s="8">
        <f t="shared" si="3"/>
        <v>0</v>
      </c>
    </row>
    <row r="23" spans="2:13" ht="24.95" customHeight="1" x14ac:dyDescent="0.25">
      <c r="B23" s="14" t="s">
        <v>71</v>
      </c>
      <c r="C23" s="35"/>
      <c r="D23" s="35"/>
      <c r="E23" s="7">
        <f t="shared" si="1"/>
        <v>0</v>
      </c>
      <c r="F23" s="8">
        <f t="shared" si="2"/>
        <v>0</v>
      </c>
      <c r="G23" s="8">
        <f t="shared" si="3"/>
        <v>0</v>
      </c>
    </row>
    <row r="24" spans="2:13" ht="24.95" customHeight="1" x14ac:dyDescent="0.25">
      <c r="B24" s="231" t="s">
        <v>53</v>
      </c>
      <c r="C24" s="7">
        <f>SUM(C11,C21)</f>
        <v>0</v>
      </c>
      <c r="D24" s="7">
        <f t="shared" ref="D24" si="6">SUM(D11,D21)</f>
        <v>0</v>
      </c>
      <c r="E24" s="7">
        <f>D24-C24</f>
        <v>0</v>
      </c>
      <c r="F24" s="8">
        <f t="shared" si="2"/>
        <v>0</v>
      </c>
      <c r="G24" s="8">
        <f t="shared" si="3"/>
        <v>0</v>
      </c>
    </row>
    <row r="25" spans="2:13" ht="24.95" customHeight="1" x14ac:dyDescent="0.25">
      <c r="B25" s="231" t="s">
        <v>54</v>
      </c>
      <c r="C25" s="232"/>
      <c r="D25" s="232"/>
      <c r="E25" s="232"/>
      <c r="F25" s="233"/>
      <c r="G25" s="234"/>
    </row>
    <row r="26" spans="2:13" ht="24.95" customHeight="1" x14ac:dyDescent="0.25">
      <c r="B26" s="45" t="s">
        <v>55</v>
      </c>
      <c r="C26" s="238">
        <f>SUM(C27:C28)</f>
        <v>0</v>
      </c>
      <c r="D26" s="238">
        <f t="shared" ref="D26" si="7">SUM(D27:D28)</f>
        <v>0</v>
      </c>
      <c r="E26" s="7">
        <f>D26-C26</f>
        <v>0</v>
      </c>
      <c r="F26" s="8">
        <f>IFERROR(E26/D26*100,)</f>
        <v>0</v>
      </c>
      <c r="G26" s="8">
        <f>IFERROR(D26/$D$32*100,0)</f>
        <v>0</v>
      </c>
    </row>
    <row r="27" spans="2:13" ht="24.95" customHeight="1" x14ac:dyDescent="0.25">
      <c r="B27" s="14" t="s">
        <v>56</v>
      </c>
      <c r="C27" s="34"/>
      <c r="D27" s="34"/>
      <c r="E27" s="7">
        <f t="shared" ref="E27:E32" si="8">D27-C27</f>
        <v>0</v>
      </c>
      <c r="F27" s="8">
        <f t="shared" ref="F27:F32" si="9">IFERROR(E27/D27*100,)</f>
        <v>0</v>
      </c>
      <c r="G27" s="8">
        <f t="shared" ref="G27:G32" si="10">IFERROR(D27/$D$32*100,0)</f>
        <v>0</v>
      </c>
    </row>
    <row r="28" spans="2:13" ht="24.95" customHeight="1" x14ac:dyDescent="0.25">
      <c r="B28" s="14" t="s">
        <v>264</v>
      </c>
      <c r="C28" s="34"/>
      <c r="D28" s="34"/>
      <c r="E28" s="7">
        <f t="shared" si="8"/>
        <v>0</v>
      </c>
      <c r="F28" s="8">
        <f t="shared" si="9"/>
        <v>0</v>
      </c>
      <c r="G28" s="8">
        <f t="shared" si="10"/>
        <v>0</v>
      </c>
    </row>
    <row r="29" spans="2:13" ht="24.95" customHeight="1" x14ac:dyDescent="0.25">
      <c r="B29" s="14" t="s">
        <v>57</v>
      </c>
      <c r="C29" s="34"/>
      <c r="D29" s="34"/>
      <c r="E29" s="7">
        <f t="shared" si="8"/>
        <v>0</v>
      </c>
      <c r="F29" s="8">
        <f t="shared" si="9"/>
        <v>0</v>
      </c>
      <c r="G29" s="8">
        <f t="shared" si="10"/>
        <v>0</v>
      </c>
    </row>
    <row r="30" spans="2:13" ht="24.95" customHeight="1" x14ac:dyDescent="0.25">
      <c r="B30" s="14" t="s">
        <v>263</v>
      </c>
      <c r="C30" s="34"/>
      <c r="D30" s="34"/>
      <c r="E30" s="7">
        <f t="shared" si="8"/>
        <v>0</v>
      </c>
      <c r="F30" s="8">
        <f t="shared" si="9"/>
        <v>0</v>
      </c>
      <c r="G30" s="8">
        <f t="shared" si="10"/>
        <v>0</v>
      </c>
    </row>
    <row r="31" spans="2:13" ht="24.95" customHeight="1" x14ac:dyDescent="0.25">
      <c r="B31" s="14" t="s">
        <v>72</v>
      </c>
      <c r="C31" s="34"/>
      <c r="D31" s="34"/>
      <c r="E31" s="7">
        <f t="shared" si="8"/>
        <v>0</v>
      </c>
      <c r="F31" s="8">
        <f t="shared" si="9"/>
        <v>0</v>
      </c>
      <c r="G31" s="8">
        <f t="shared" si="10"/>
        <v>0</v>
      </c>
    </row>
    <row r="32" spans="2:13" ht="24.95" customHeight="1" x14ac:dyDescent="0.25">
      <c r="B32" s="231" t="s">
        <v>58</v>
      </c>
      <c r="C32" s="7">
        <f>SUM(C26,C29:C31)</f>
        <v>0</v>
      </c>
      <c r="D32" s="7">
        <f t="shared" ref="D32" si="11">SUM(D26,D29:D31)</f>
        <v>0</v>
      </c>
      <c r="E32" s="7">
        <f t="shared" si="8"/>
        <v>0</v>
      </c>
      <c r="F32" s="8">
        <f t="shared" si="9"/>
        <v>0</v>
      </c>
      <c r="G32" s="8">
        <f t="shared" si="10"/>
        <v>0</v>
      </c>
    </row>
    <row r="33" spans="2:7" ht="24.95" customHeight="1" x14ac:dyDescent="0.25">
      <c r="B33" s="14" t="s">
        <v>59</v>
      </c>
      <c r="C33" s="15">
        <f>C24-C32</f>
        <v>0</v>
      </c>
      <c r="D33" s="15">
        <f>D24-D32</f>
        <v>0</v>
      </c>
      <c r="E33" s="15">
        <f t="shared" ref="E33" si="12">E24-E32</f>
        <v>0</v>
      </c>
      <c r="F33" s="16"/>
      <c r="G33" s="16"/>
    </row>
    <row r="34" spans="2:7" ht="31.5" customHeight="1" x14ac:dyDescent="0.25">
      <c r="B34" s="371"/>
      <c r="C34" s="371"/>
      <c r="D34" s="371"/>
      <c r="E34" s="371"/>
      <c r="F34" s="371"/>
      <c r="G34" s="371"/>
    </row>
    <row r="35" spans="2:7" ht="31.5" customHeight="1" x14ac:dyDescent="0.25">
      <c r="B35" s="369"/>
      <c r="C35" s="369"/>
      <c r="D35" s="369"/>
      <c r="E35" s="369"/>
      <c r="F35" s="369"/>
      <c r="G35" s="369"/>
    </row>
  </sheetData>
  <mergeCells count="18">
    <mergeCell ref="Q13:Q14"/>
    <mergeCell ref="R13:R14"/>
    <mergeCell ref="S13:S14"/>
    <mergeCell ref="L13:L14"/>
    <mergeCell ref="M13:M14"/>
    <mergeCell ref="N13:N14"/>
    <mergeCell ref="O13:O14"/>
    <mergeCell ref="P13:P14"/>
    <mergeCell ref="I14:K14"/>
    <mergeCell ref="I15:K15"/>
    <mergeCell ref="B35:G35"/>
    <mergeCell ref="B4:G4"/>
    <mergeCell ref="B34:G34"/>
    <mergeCell ref="G8:G9"/>
    <mergeCell ref="B8:B9"/>
    <mergeCell ref="C8:C9"/>
    <mergeCell ref="E8:F8"/>
    <mergeCell ref="D8:D9"/>
  </mergeCells>
  <pageMargins left="0.23622047244094491" right="0.23622047244094491" top="0.74803149606299213" bottom="0.74803149606299213" header="0.31496062992125984" footer="0.31496062992125984"/>
  <pageSetup paperSize="9" scale="55" orientation="portrait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showGridLines="0" view="pageBreakPreview" zoomScale="68" zoomScaleNormal="55" zoomScaleSheetLayoutView="68" workbookViewId="0">
      <pane xSplit="4" topLeftCell="E1" activePane="topRight" state="frozen"/>
      <selection pane="topRight" activeCell="E13" sqref="E13"/>
    </sheetView>
  </sheetViews>
  <sheetFormatPr defaultRowHeight="15" x14ac:dyDescent="0.25"/>
  <cols>
    <col min="1" max="1" width="45.875" style="47" customWidth="1"/>
    <col min="2" max="2" width="13" style="142" customWidth="1"/>
    <col min="3" max="3" width="9.875" style="142" customWidth="1"/>
    <col min="4" max="4" width="61.625" style="47" customWidth="1"/>
    <col min="5" max="5" width="85.875" style="49" customWidth="1"/>
    <col min="6" max="6" width="71.125" style="138" customWidth="1"/>
    <col min="7" max="7" width="59.125" style="47" customWidth="1"/>
    <col min="8" max="8" width="71.125" style="138" customWidth="1"/>
    <col min="9" max="10" width="59.125" style="47" customWidth="1"/>
    <col min="11" max="11" width="32.875" style="139" customWidth="1"/>
    <col min="12" max="12" width="38.375" style="139" customWidth="1"/>
    <col min="13" max="13" width="45.375" style="139" customWidth="1"/>
    <col min="14" max="14" width="36.125" style="140" customWidth="1"/>
    <col min="15" max="15" width="28.375" style="140" customWidth="1"/>
    <col min="16" max="16" width="33.125" style="139" customWidth="1"/>
    <col min="17" max="17" width="33.5" style="140" customWidth="1"/>
    <col min="18" max="18" width="20.5" style="140" customWidth="1"/>
    <col min="19" max="19" width="51.625" style="47" customWidth="1"/>
    <col min="20" max="23" width="9.125" style="47"/>
    <col min="24" max="24" width="85.5" style="47" hidden="1" customWidth="1"/>
    <col min="25" max="256" width="9.125" style="47"/>
    <col min="257" max="257" width="45.875" style="47" customWidth="1"/>
    <col min="258" max="258" width="13" style="47" customWidth="1"/>
    <col min="259" max="259" width="9.875" style="47" customWidth="1"/>
    <col min="260" max="260" width="61.625" style="47" customWidth="1"/>
    <col min="261" max="261" width="85.875" style="47" customWidth="1"/>
    <col min="262" max="262" width="71.125" style="47" customWidth="1"/>
    <col min="263" max="263" width="59.125" style="47" customWidth="1"/>
    <col min="264" max="264" width="71.125" style="47" customWidth="1"/>
    <col min="265" max="266" width="59.125" style="47" customWidth="1"/>
    <col min="267" max="267" width="32.875" style="47" customWidth="1"/>
    <col min="268" max="268" width="38.375" style="47" customWidth="1"/>
    <col min="269" max="269" width="45.375" style="47" customWidth="1"/>
    <col min="270" max="270" width="36.125" style="47" customWidth="1"/>
    <col min="271" max="271" width="28.375" style="47" customWidth="1"/>
    <col min="272" max="272" width="33.125" style="47" customWidth="1"/>
    <col min="273" max="273" width="33.5" style="47" customWidth="1"/>
    <col min="274" max="274" width="20.5" style="47" customWidth="1"/>
    <col min="275" max="275" width="51.625" style="47" customWidth="1"/>
    <col min="276" max="279" width="9.125" style="47"/>
    <col min="280" max="280" width="0" style="47" hidden="1" customWidth="1"/>
    <col min="281" max="512" width="9.125" style="47"/>
    <col min="513" max="513" width="45.875" style="47" customWidth="1"/>
    <col min="514" max="514" width="13" style="47" customWidth="1"/>
    <col min="515" max="515" width="9.875" style="47" customWidth="1"/>
    <col min="516" max="516" width="61.625" style="47" customWidth="1"/>
    <col min="517" max="517" width="85.875" style="47" customWidth="1"/>
    <col min="518" max="518" width="71.125" style="47" customWidth="1"/>
    <col min="519" max="519" width="59.125" style="47" customWidth="1"/>
    <col min="520" max="520" width="71.125" style="47" customWidth="1"/>
    <col min="521" max="522" width="59.125" style="47" customWidth="1"/>
    <col min="523" max="523" width="32.875" style="47" customWidth="1"/>
    <col min="524" max="524" width="38.375" style="47" customWidth="1"/>
    <col min="525" max="525" width="45.375" style="47" customWidth="1"/>
    <col min="526" max="526" width="36.125" style="47" customWidth="1"/>
    <col min="527" max="527" width="28.375" style="47" customWidth="1"/>
    <col min="528" max="528" width="33.125" style="47" customWidth="1"/>
    <col min="529" max="529" width="33.5" style="47" customWidth="1"/>
    <col min="530" max="530" width="20.5" style="47" customWidth="1"/>
    <col min="531" max="531" width="51.625" style="47" customWidth="1"/>
    <col min="532" max="535" width="9.125" style="47"/>
    <col min="536" max="536" width="0" style="47" hidden="1" customWidth="1"/>
    <col min="537" max="768" width="9.125" style="47"/>
    <col min="769" max="769" width="45.875" style="47" customWidth="1"/>
    <col min="770" max="770" width="13" style="47" customWidth="1"/>
    <col min="771" max="771" width="9.875" style="47" customWidth="1"/>
    <col min="772" max="772" width="61.625" style="47" customWidth="1"/>
    <col min="773" max="773" width="85.875" style="47" customWidth="1"/>
    <col min="774" max="774" width="71.125" style="47" customWidth="1"/>
    <col min="775" max="775" width="59.125" style="47" customWidth="1"/>
    <col min="776" max="776" width="71.125" style="47" customWidth="1"/>
    <col min="777" max="778" width="59.125" style="47" customWidth="1"/>
    <col min="779" max="779" width="32.875" style="47" customWidth="1"/>
    <col min="780" max="780" width="38.375" style="47" customWidth="1"/>
    <col min="781" max="781" width="45.375" style="47" customWidth="1"/>
    <col min="782" max="782" width="36.125" style="47" customWidth="1"/>
    <col min="783" max="783" width="28.375" style="47" customWidth="1"/>
    <col min="784" max="784" width="33.125" style="47" customWidth="1"/>
    <col min="785" max="785" width="33.5" style="47" customWidth="1"/>
    <col min="786" max="786" width="20.5" style="47" customWidth="1"/>
    <col min="787" max="787" width="51.625" style="47" customWidth="1"/>
    <col min="788" max="791" width="9.125" style="47"/>
    <col min="792" max="792" width="0" style="47" hidden="1" customWidth="1"/>
    <col min="793" max="1024" width="9.125" style="47"/>
    <col min="1025" max="1025" width="45.875" style="47" customWidth="1"/>
    <col min="1026" max="1026" width="13" style="47" customWidth="1"/>
    <col min="1027" max="1027" width="9.875" style="47" customWidth="1"/>
    <col min="1028" max="1028" width="61.625" style="47" customWidth="1"/>
    <col min="1029" max="1029" width="85.875" style="47" customWidth="1"/>
    <col min="1030" max="1030" width="71.125" style="47" customWidth="1"/>
    <col min="1031" max="1031" width="59.125" style="47" customWidth="1"/>
    <col min="1032" max="1032" width="71.125" style="47" customWidth="1"/>
    <col min="1033" max="1034" width="59.125" style="47" customWidth="1"/>
    <col min="1035" max="1035" width="32.875" style="47" customWidth="1"/>
    <col min="1036" max="1036" width="38.375" style="47" customWidth="1"/>
    <col min="1037" max="1037" width="45.375" style="47" customWidth="1"/>
    <col min="1038" max="1038" width="36.125" style="47" customWidth="1"/>
    <col min="1039" max="1039" width="28.375" style="47" customWidth="1"/>
    <col min="1040" max="1040" width="33.125" style="47" customWidth="1"/>
    <col min="1041" max="1041" width="33.5" style="47" customWidth="1"/>
    <col min="1042" max="1042" width="20.5" style="47" customWidth="1"/>
    <col min="1043" max="1043" width="51.625" style="47" customWidth="1"/>
    <col min="1044" max="1047" width="9.125" style="47"/>
    <col min="1048" max="1048" width="0" style="47" hidden="1" customWidth="1"/>
    <col min="1049" max="1280" width="9.125" style="47"/>
    <col min="1281" max="1281" width="45.875" style="47" customWidth="1"/>
    <col min="1282" max="1282" width="13" style="47" customWidth="1"/>
    <col min="1283" max="1283" width="9.875" style="47" customWidth="1"/>
    <col min="1284" max="1284" width="61.625" style="47" customWidth="1"/>
    <col min="1285" max="1285" width="85.875" style="47" customWidth="1"/>
    <col min="1286" max="1286" width="71.125" style="47" customWidth="1"/>
    <col min="1287" max="1287" width="59.125" style="47" customWidth="1"/>
    <col min="1288" max="1288" width="71.125" style="47" customWidth="1"/>
    <col min="1289" max="1290" width="59.125" style="47" customWidth="1"/>
    <col min="1291" max="1291" width="32.875" style="47" customWidth="1"/>
    <col min="1292" max="1292" width="38.375" style="47" customWidth="1"/>
    <col min="1293" max="1293" width="45.375" style="47" customWidth="1"/>
    <col min="1294" max="1294" width="36.125" style="47" customWidth="1"/>
    <col min="1295" max="1295" width="28.375" style="47" customWidth="1"/>
    <col min="1296" max="1296" width="33.125" style="47" customWidth="1"/>
    <col min="1297" max="1297" width="33.5" style="47" customWidth="1"/>
    <col min="1298" max="1298" width="20.5" style="47" customWidth="1"/>
    <col min="1299" max="1299" width="51.625" style="47" customWidth="1"/>
    <col min="1300" max="1303" width="9.125" style="47"/>
    <col min="1304" max="1304" width="0" style="47" hidden="1" customWidth="1"/>
    <col min="1305" max="1536" width="9.125" style="47"/>
    <col min="1537" max="1537" width="45.875" style="47" customWidth="1"/>
    <col min="1538" max="1538" width="13" style="47" customWidth="1"/>
    <col min="1539" max="1539" width="9.875" style="47" customWidth="1"/>
    <col min="1540" max="1540" width="61.625" style="47" customWidth="1"/>
    <col min="1541" max="1541" width="85.875" style="47" customWidth="1"/>
    <col min="1542" max="1542" width="71.125" style="47" customWidth="1"/>
    <col min="1543" max="1543" width="59.125" style="47" customWidth="1"/>
    <col min="1544" max="1544" width="71.125" style="47" customWidth="1"/>
    <col min="1545" max="1546" width="59.125" style="47" customWidth="1"/>
    <col min="1547" max="1547" width="32.875" style="47" customWidth="1"/>
    <col min="1548" max="1548" width="38.375" style="47" customWidth="1"/>
    <col min="1549" max="1549" width="45.375" style="47" customWidth="1"/>
    <col min="1550" max="1550" width="36.125" style="47" customWidth="1"/>
    <col min="1551" max="1551" width="28.375" style="47" customWidth="1"/>
    <col min="1552" max="1552" width="33.125" style="47" customWidth="1"/>
    <col min="1553" max="1553" width="33.5" style="47" customWidth="1"/>
    <col min="1554" max="1554" width="20.5" style="47" customWidth="1"/>
    <col min="1555" max="1555" width="51.625" style="47" customWidth="1"/>
    <col min="1556" max="1559" width="9.125" style="47"/>
    <col min="1560" max="1560" width="0" style="47" hidden="1" customWidth="1"/>
    <col min="1561" max="1792" width="9.125" style="47"/>
    <col min="1793" max="1793" width="45.875" style="47" customWidth="1"/>
    <col min="1794" max="1794" width="13" style="47" customWidth="1"/>
    <col min="1795" max="1795" width="9.875" style="47" customWidth="1"/>
    <col min="1796" max="1796" width="61.625" style="47" customWidth="1"/>
    <col min="1797" max="1797" width="85.875" style="47" customWidth="1"/>
    <col min="1798" max="1798" width="71.125" style="47" customWidth="1"/>
    <col min="1799" max="1799" width="59.125" style="47" customWidth="1"/>
    <col min="1800" max="1800" width="71.125" style="47" customWidth="1"/>
    <col min="1801" max="1802" width="59.125" style="47" customWidth="1"/>
    <col min="1803" max="1803" width="32.875" style="47" customWidth="1"/>
    <col min="1804" max="1804" width="38.375" style="47" customWidth="1"/>
    <col min="1805" max="1805" width="45.375" style="47" customWidth="1"/>
    <col min="1806" max="1806" width="36.125" style="47" customWidth="1"/>
    <col min="1807" max="1807" width="28.375" style="47" customWidth="1"/>
    <col min="1808" max="1808" width="33.125" style="47" customWidth="1"/>
    <col min="1809" max="1809" width="33.5" style="47" customWidth="1"/>
    <col min="1810" max="1810" width="20.5" style="47" customWidth="1"/>
    <col min="1811" max="1811" width="51.625" style="47" customWidth="1"/>
    <col min="1812" max="1815" width="9.125" style="47"/>
    <col min="1816" max="1816" width="0" style="47" hidden="1" customWidth="1"/>
    <col min="1817" max="2048" width="9.125" style="47"/>
    <col min="2049" max="2049" width="45.875" style="47" customWidth="1"/>
    <col min="2050" max="2050" width="13" style="47" customWidth="1"/>
    <col min="2051" max="2051" width="9.875" style="47" customWidth="1"/>
    <col min="2052" max="2052" width="61.625" style="47" customWidth="1"/>
    <col min="2053" max="2053" width="85.875" style="47" customWidth="1"/>
    <col min="2054" max="2054" width="71.125" style="47" customWidth="1"/>
    <col min="2055" max="2055" width="59.125" style="47" customWidth="1"/>
    <col min="2056" max="2056" width="71.125" style="47" customWidth="1"/>
    <col min="2057" max="2058" width="59.125" style="47" customWidth="1"/>
    <col min="2059" max="2059" width="32.875" style="47" customWidth="1"/>
    <col min="2060" max="2060" width="38.375" style="47" customWidth="1"/>
    <col min="2061" max="2061" width="45.375" style="47" customWidth="1"/>
    <col min="2062" max="2062" width="36.125" style="47" customWidth="1"/>
    <col min="2063" max="2063" width="28.375" style="47" customWidth="1"/>
    <col min="2064" max="2064" width="33.125" style="47" customWidth="1"/>
    <col min="2065" max="2065" width="33.5" style="47" customWidth="1"/>
    <col min="2066" max="2066" width="20.5" style="47" customWidth="1"/>
    <col min="2067" max="2067" width="51.625" style="47" customWidth="1"/>
    <col min="2068" max="2071" width="9.125" style="47"/>
    <col min="2072" max="2072" width="0" style="47" hidden="1" customWidth="1"/>
    <col min="2073" max="2304" width="9.125" style="47"/>
    <col min="2305" max="2305" width="45.875" style="47" customWidth="1"/>
    <col min="2306" max="2306" width="13" style="47" customWidth="1"/>
    <col min="2307" max="2307" width="9.875" style="47" customWidth="1"/>
    <col min="2308" max="2308" width="61.625" style="47" customWidth="1"/>
    <col min="2309" max="2309" width="85.875" style="47" customWidth="1"/>
    <col min="2310" max="2310" width="71.125" style="47" customWidth="1"/>
    <col min="2311" max="2311" width="59.125" style="47" customWidth="1"/>
    <col min="2312" max="2312" width="71.125" style="47" customWidth="1"/>
    <col min="2313" max="2314" width="59.125" style="47" customWidth="1"/>
    <col min="2315" max="2315" width="32.875" style="47" customWidth="1"/>
    <col min="2316" max="2316" width="38.375" style="47" customWidth="1"/>
    <col min="2317" max="2317" width="45.375" style="47" customWidth="1"/>
    <col min="2318" max="2318" width="36.125" style="47" customWidth="1"/>
    <col min="2319" max="2319" width="28.375" style="47" customWidth="1"/>
    <col min="2320" max="2320" width="33.125" style="47" customWidth="1"/>
    <col min="2321" max="2321" width="33.5" style="47" customWidth="1"/>
    <col min="2322" max="2322" width="20.5" style="47" customWidth="1"/>
    <col min="2323" max="2323" width="51.625" style="47" customWidth="1"/>
    <col min="2324" max="2327" width="9.125" style="47"/>
    <col min="2328" max="2328" width="0" style="47" hidden="1" customWidth="1"/>
    <col min="2329" max="2560" width="9.125" style="47"/>
    <col min="2561" max="2561" width="45.875" style="47" customWidth="1"/>
    <col min="2562" max="2562" width="13" style="47" customWidth="1"/>
    <col min="2563" max="2563" width="9.875" style="47" customWidth="1"/>
    <col min="2564" max="2564" width="61.625" style="47" customWidth="1"/>
    <col min="2565" max="2565" width="85.875" style="47" customWidth="1"/>
    <col min="2566" max="2566" width="71.125" style="47" customWidth="1"/>
    <col min="2567" max="2567" width="59.125" style="47" customWidth="1"/>
    <col min="2568" max="2568" width="71.125" style="47" customWidth="1"/>
    <col min="2569" max="2570" width="59.125" style="47" customWidth="1"/>
    <col min="2571" max="2571" width="32.875" style="47" customWidth="1"/>
    <col min="2572" max="2572" width="38.375" style="47" customWidth="1"/>
    <col min="2573" max="2573" width="45.375" style="47" customWidth="1"/>
    <col min="2574" max="2574" width="36.125" style="47" customWidth="1"/>
    <col min="2575" max="2575" width="28.375" style="47" customWidth="1"/>
    <col min="2576" max="2576" width="33.125" style="47" customWidth="1"/>
    <col min="2577" max="2577" width="33.5" style="47" customWidth="1"/>
    <col min="2578" max="2578" width="20.5" style="47" customWidth="1"/>
    <col min="2579" max="2579" width="51.625" style="47" customWidth="1"/>
    <col min="2580" max="2583" width="9.125" style="47"/>
    <col min="2584" max="2584" width="0" style="47" hidden="1" customWidth="1"/>
    <col min="2585" max="2816" width="9.125" style="47"/>
    <col min="2817" max="2817" width="45.875" style="47" customWidth="1"/>
    <col min="2818" max="2818" width="13" style="47" customWidth="1"/>
    <col min="2819" max="2819" width="9.875" style="47" customWidth="1"/>
    <col min="2820" max="2820" width="61.625" style="47" customWidth="1"/>
    <col min="2821" max="2821" width="85.875" style="47" customWidth="1"/>
    <col min="2822" max="2822" width="71.125" style="47" customWidth="1"/>
    <col min="2823" max="2823" width="59.125" style="47" customWidth="1"/>
    <col min="2824" max="2824" width="71.125" style="47" customWidth="1"/>
    <col min="2825" max="2826" width="59.125" style="47" customWidth="1"/>
    <col min="2827" max="2827" width="32.875" style="47" customWidth="1"/>
    <col min="2828" max="2828" width="38.375" style="47" customWidth="1"/>
    <col min="2829" max="2829" width="45.375" style="47" customWidth="1"/>
    <col min="2830" max="2830" width="36.125" style="47" customWidth="1"/>
    <col min="2831" max="2831" width="28.375" style="47" customWidth="1"/>
    <col min="2832" max="2832" width="33.125" style="47" customWidth="1"/>
    <col min="2833" max="2833" width="33.5" style="47" customWidth="1"/>
    <col min="2834" max="2834" width="20.5" style="47" customWidth="1"/>
    <col min="2835" max="2835" width="51.625" style="47" customWidth="1"/>
    <col min="2836" max="2839" width="9.125" style="47"/>
    <col min="2840" max="2840" width="0" style="47" hidden="1" customWidth="1"/>
    <col min="2841" max="3072" width="9.125" style="47"/>
    <col min="3073" max="3073" width="45.875" style="47" customWidth="1"/>
    <col min="3074" max="3074" width="13" style="47" customWidth="1"/>
    <col min="3075" max="3075" width="9.875" style="47" customWidth="1"/>
    <col min="3076" max="3076" width="61.625" style="47" customWidth="1"/>
    <col min="3077" max="3077" width="85.875" style="47" customWidth="1"/>
    <col min="3078" max="3078" width="71.125" style="47" customWidth="1"/>
    <col min="3079" max="3079" width="59.125" style="47" customWidth="1"/>
    <col min="3080" max="3080" width="71.125" style="47" customWidth="1"/>
    <col min="3081" max="3082" width="59.125" style="47" customWidth="1"/>
    <col min="3083" max="3083" width="32.875" style="47" customWidth="1"/>
    <col min="3084" max="3084" width="38.375" style="47" customWidth="1"/>
    <col min="3085" max="3085" width="45.375" style="47" customWidth="1"/>
    <col min="3086" max="3086" width="36.125" style="47" customWidth="1"/>
    <col min="3087" max="3087" width="28.375" style="47" customWidth="1"/>
    <col min="3088" max="3088" width="33.125" style="47" customWidth="1"/>
    <col min="3089" max="3089" width="33.5" style="47" customWidth="1"/>
    <col min="3090" max="3090" width="20.5" style="47" customWidth="1"/>
    <col min="3091" max="3091" width="51.625" style="47" customWidth="1"/>
    <col min="3092" max="3095" width="9.125" style="47"/>
    <col min="3096" max="3096" width="0" style="47" hidden="1" customWidth="1"/>
    <col min="3097" max="3328" width="9.125" style="47"/>
    <col min="3329" max="3329" width="45.875" style="47" customWidth="1"/>
    <col min="3330" max="3330" width="13" style="47" customWidth="1"/>
    <col min="3331" max="3331" width="9.875" style="47" customWidth="1"/>
    <col min="3332" max="3332" width="61.625" style="47" customWidth="1"/>
    <col min="3333" max="3333" width="85.875" style="47" customWidth="1"/>
    <col min="3334" max="3334" width="71.125" style="47" customWidth="1"/>
    <col min="3335" max="3335" width="59.125" style="47" customWidth="1"/>
    <col min="3336" max="3336" width="71.125" style="47" customWidth="1"/>
    <col min="3337" max="3338" width="59.125" style="47" customWidth="1"/>
    <col min="3339" max="3339" width="32.875" style="47" customWidth="1"/>
    <col min="3340" max="3340" width="38.375" style="47" customWidth="1"/>
    <col min="3341" max="3341" width="45.375" style="47" customWidth="1"/>
    <col min="3342" max="3342" width="36.125" style="47" customWidth="1"/>
    <col min="3343" max="3343" width="28.375" style="47" customWidth="1"/>
    <col min="3344" max="3344" width="33.125" style="47" customWidth="1"/>
    <col min="3345" max="3345" width="33.5" style="47" customWidth="1"/>
    <col min="3346" max="3346" width="20.5" style="47" customWidth="1"/>
    <col min="3347" max="3347" width="51.625" style="47" customWidth="1"/>
    <col min="3348" max="3351" width="9.125" style="47"/>
    <col min="3352" max="3352" width="0" style="47" hidden="1" customWidth="1"/>
    <col min="3353" max="3584" width="9.125" style="47"/>
    <col min="3585" max="3585" width="45.875" style="47" customWidth="1"/>
    <col min="3586" max="3586" width="13" style="47" customWidth="1"/>
    <col min="3587" max="3587" width="9.875" style="47" customWidth="1"/>
    <col min="3588" max="3588" width="61.625" style="47" customWidth="1"/>
    <col min="3589" max="3589" width="85.875" style="47" customWidth="1"/>
    <col min="3590" max="3590" width="71.125" style="47" customWidth="1"/>
    <col min="3591" max="3591" width="59.125" style="47" customWidth="1"/>
    <col min="3592" max="3592" width="71.125" style="47" customWidth="1"/>
    <col min="3593" max="3594" width="59.125" style="47" customWidth="1"/>
    <col min="3595" max="3595" width="32.875" style="47" customWidth="1"/>
    <col min="3596" max="3596" width="38.375" style="47" customWidth="1"/>
    <col min="3597" max="3597" width="45.375" style="47" customWidth="1"/>
    <col min="3598" max="3598" width="36.125" style="47" customWidth="1"/>
    <col min="3599" max="3599" width="28.375" style="47" customWidth="1"/>
    <col min="3600" max="3600" width="33.125" style="47" customWidth="1"/>
    <col min="3601" max="3601" width="33.5" style="47" customWidth="1"/>
    <col min="3602" max="3602" width="20.5" style="47" customWidth="1"/>
    <col min="3603" max="3603" width="51.625" style="47" customWidth="1"/>
    <col min="3604" max="3607" width="9.125" style="47"/>
    <col min="3608" max="3608" width="0" style="47" hidden="1" customWidth="1"/>
    <col min="3609" max="3840" width="9.125" style="47"/>
    <col min="3841" max="3841" width="45.875" style="47" customWidth="1"/>
    <col min="3842" max="3842" width="13" style="47" customWidth="1"/>
    <col min="3843" max="3843" width="9.875" style="47" customWidth="1"/>
    <col min="3844" max="3844" width="61.625" style="47" customWidth="1"/>
    <col min="3845" max="3845" width="85.875" style="47" customWidth="1"/>
    <col min="3846" max="3846" width="71.125" style="47" customWidth="1"/>
    <col min="3847" max="3847" width="59.125" style="47" customWidth="1"/>
    <col min="3848" max="3848" width="71.125" style="47" customWidth="1"/>
    <col min="3849" max="3850" width="59.125" style="47" customWidth="1"/>
    <col min="3851" max="3851" width="32.875" style="47" customWidth="1"/>
    <col min="3852" max="3852" width="38.375" style="47" customWidth="1"/>
    <col min="3853" max="3853" width="45.375" style="47" customWidth="1"/>
    <col min="3854" max="3854" width="36.125" style="47" customWidth="1"/>
    <col min="3855" max="3855" width="28.375" style="47" customWidth="1"/>
    <col min="3856" max="3856" width="33.125" style="47" customWidth="1"/>
    <col min="3857" max="3857" width="33.5" style="47" customWidth="1"/>
    <col min="3858" max="3858" width="20.5" style="47" customWidth="1"/>
    <col min="3859" max="3859" width="51.625" style="47" customWidth="1"/>
    <col min="3860" max="3863" width="9.125" style="47"/>
    <col min="3864" max="3864" width="0" style="47" hidden="1" customWidth="1"/>
    <col min="3865" max="4096" width="9.125" style="47"/>
    <col min="4097" max="4097" width="45.875" style="47" customWidth="1"/>
    <col min="4098" max="4098" width="13" style="47" customWidth="1"/>
    <col min="4099" max="4099" width="9.875" style="47" customWidth="1"/>
    <col min="4100" max="4100" width="61.625" style="47" customWidth="1"/>
    <col min="4101" max="4101" width="85.875" style="47" customWidth="1"/>
    <col min="4102" max="4102" width="71.125" style="47" customWidth="1"/>
    <col min="4103" max="4103" width="59.125" style="47" customWidth="1"/>
    <col min="4104" max="4104" width="71.125" style="47" customWidth="1"/>
    <col min="4105" max="4106" width="59.125" style="47" customWidth="1"/>
    <col min="4107" max="4107" width="32.875" style="47" customWidth="1"/>
    <col min="4108" max="4108" width="38.375" style="47" customWidth="1"/>
    <col min="4109" max="4109" width="45.375" style="47" customWidth="1"/>
    <col min="4110" max="4110" width="36.125" style="47" customWidth="1"/>
    <col min="4111" max="4111" width="28.375" style="47" customWidth="1"/>
    <col min="4112" max="4112" width="33.125" style="47" customWidth="1"/>
    <col min="4113" max="4113" width="33.5" style="47" customWidth="1"/>
    <col min="4114" max="4114" width="20.5" style="47" customWidth="1"/>
    <col min="4115" max="4115" width="51.625" style="47" customWidth="1"/>
    <col min="4116" max="4119" width="9.125" style="47"/>
    <col min="4120" max="4120" width="0" style="47" hidden="1" customWidth="1"/>
    <col min="4121" max="4352" width="9.125" style="47"/>
    <col min="4353" max="4353" width="45.875" style="47" customWidth="1"/>
    <col min="4354" max="4354" width="13" style="47" customWidth="1"/>
    <col min="4355" max="4355" width="9.875" style="47" customWidth="1"/>
    <col min="4356" max="4356" width="61.625" style="47" customWidth="1"/>
    <col min="4357" max="4357" width="85.875" style="47" customWidth="1"/>
    <col min="4358" max="4358" width="71.125" style="47" customWidth="1"/>
    <col min="4359" max="4359" width="59.125" style="47" customWidth="1"/>
    <col min="4360" max="4360" width="71.125" style="47" customWidth="1"/>
    <col min="4361" max="4362" width="59.125" style="47" customWidth="1"/>
    <col min="4363" max="4363" width="32.875" style="47" customWidth="1"/>
    <col min="4364" max="4364" width="38.375" style="47" customWidth="1"/>
    <col min="4365" max="4365" width="45.375" style="47" customWidth="1"/>
    <col min="4366" max="4366" width="36.125" style="47" customWidth="1"/>
    <col min="4367" max="4367" width="28.375" style="47" customWidth="1"/>
    <col min="4368" max="4368" width="33.125" style="47" customWidth="1"/>
    <col min="4369" max="4369" width="33.5" style="47" customWidth="1"/>
    <col min="4370" max="4370" width="20.5" style="47" customWidth="1"/>
    <col min="4371" max="4371" width="51.625" style="47" customWidth="1"/>
    <col min="4372" max="4375" width="9.125" style="47"/>
    <col min="4376" max="4376" width="0" style="47" hidden="1" customWidth="1"/>
    <col min="4377" max="4608" width="9.125" style="47"/>
    <col min="4609" max="4609" width="45.875" style="47" customWidth="1"/>
    <col min="4610" max="4610" width="13" style="47" customWidth="1"/>
    <col min="4611" max="4611" width="9.875" style="47" customWidth="1"/>
    <col min="4612" max="4612" width="61.625" style="47" customWidth="1"/>
    <col min="4613" max="4613" width="85.875" style="47" customWidth="1"/>
    <col min="4614" max="4614" width="71.125" style="47" customWidth="1"/>
    <col min="4615" max="4615" width="59.125" style="47" customWidth="1"/>
    <col min="4616" max="4616" width="71.125" style="47" customWidth="1"/>
    <col min="4617" max="4618" width="59.125" style="47" customWidth="1"/>
    <col min="4619" max="4619" width="32.875" style="47" customWidth="1"/>
    <col min="4620" max="4620" width="38.375" style="47" customWidth="1"/>
    <col min="4621" max="4621" width="45.375" style="47" customWidth="1"/>
    <col min="4622" max="4622" width="36.125" style="47" customWidth="1"/>
    <col min="4623" max="4623" width="28.375" style="47" customWidth="1"/>
    <col min="4624" max="4624" width="33.125" style="47" customWidth="1"/>
    <col min="4625" max="4625" width="33.5" style="47" customWidth="1"/>
    <col min="4626" max="4626" width="20.5" style="47" customWidth="1"/>
    <col min="4627" max="4627" width="51.625" style="47" customWidth="1"/>
    <col min="4628" max="4631" width="9.125" style="47"/>
    <col min="4632" max="4632" width="0" style="47" hidden="1" customWidth="1"/>
    <col min="4633" max="4864" width="9.125" style="47"/>
    <col min="4865" max="4865" width="45.875" style="47" customWidth="1"/>
    <col min="4866" max="4866" width="13" style="47" customWidth="1"/>
    <col min="4867" max="4867" width="9.875" style="47" customWidth="1"/>
    <col min="4868" max="4868" width="61.625" style="47" customWidth="1"/>
    <col min="4869" max="4869" width="85.875" style="47" customWidth="1"/>
    <col min="4870" max="4870" width="71.125" style="47" customWidth="1"/>
    <col min="4871" max="4871" width="59.125" style="47" customWidth="1"/>
    <col min="4872" max="4872" width="71.125" style="47" customWidth="1"/>
    <col min="4873" max="4874" width="59.125" style="47" customWidth="1"/>
    <col min="4875" max="4875" width="32.875" style="47" customWidth="1"/>
    <col min="4876" max="4876" width="38.375" style="47" customWidth="1"/>
    <col min="4877" max="4877" width="45.375" style="47" customWidth="1"/>
    <col min="4878" max="4878" width="36.125" style="47" customWidth="1"/>
    <col min="4879" max="4879" width="28.375" style="47" customWidth="1"/>
    <col min="4880" max="4880" width="33.125" style="47" customWidth="1"/>
    <col min="4881" max="4881" width="33.5" style="47" customWidth="1"/>
    <col min="4882" max="4882" width="20.5" style="47" customWidth="1"/>
    <col min="4883" max="4883" width="51.625" style="47" customWidth="1"/>
    <col min="4884" max="4887" width="9.125" style="47"/>
    <col min="4888" max="4888" width="0" style="47" hidden="1" customWidth="1"/>
    <col min="4889" max="5120" width="9.125" style="47"/>
    <col min="5121" max="5121" width="45.875" style="47" customWidth="1"/>
    <col min="5122" max="5122" width="13" style="47" customWidth="1"/>
    <col min="5123" max="5123" width="9.875" style="47" customWidth="1"/>
    <col min="5124" max="5124" width="61.625" style="47" customWidth="1"/>
    <col min="5125" max="5125" width="85.875" style="47" customWidth="1"/>
    <col min="5126" max="5126" width="71.125" style="47" customWidth="1"/>
    <col min="5127" max="5127" width="59.125" style="47" customWidth="1"/>
    <col min="5128" max="5128" width="71.125" style="47" customWidth="1"/>
    <col min="5129" max="5130" width="59.125" style="47" customWidth="1"/>
    <col min="5131" max="5131" width="32.875" style="47" customWidth="1"/>
    <col min="5132" max="5132" width="38.375" style="47" customWidth="1"/>
    <col min="5133" max="5133" width="45.375" style="47" customWidth="1"/>
    <col min="5134" max="5134" width="36.125" style="47" customWidth="1"/>
    <col min="5135" max="5135" width="28.375" style="47" customWidth="1"/>
    <col min="5136" max="5136" width="33.125" style="47" customWidth="1"/>
    <col min="5137" max="5137" width="33.5" style="47" customWidth="1"/>
    <col min="5138" max="5138" width="20.5" style="47" customWidth="1"/>
    <col min="5139" max="5139" width="51.625" style="47" customWidth="1"/>
    <col min="5140" max="5143" width="9.125" style="47"/>
    <col min="5144" max="5144" width="0" style="47" hidden="1" customWidth="1"/>
    <col min="5145" max="5376" width="9.125" style="47"/>
    <col min="5377" max="5377" width="45.875" style="47" customWidth="1"/>
    <col min="5378" max="5378" width="13" style="47" customWidth="1"/>
    <col min="5379" max="5379" width="9.875" style="47" customWidth="1"/>
    <col min="5380" max="5380" width="61.625" style="47" customWidth="1"/>
    <col min="5381" max="5381" width="85.875" style="47" customWidth="1"/>
    <col min="5382" max="5382" width="71.125" style="47" customWidth="1"/>
    <col min="5383" max="5383" width="59.125" style="47" customWidth="1"/>
    <col min="5384" max="5384" width="71.125" style="47" customWidth="1"/>
    <col min="5385" max="5386" width="59.125" style="47" customWidth="1"/>
    <col min="5387" max="5387" width="32.875" style="47" customWidth="1"/>
    <col min="5388" max="5388" width="38.375" style="47" customWidth="1"/>
    <col min="5389" max="5389" width="45.375" style="47" customWidth="1"/>
    <col min="5390" max="5390" width="36.125" style="47" customWidth="1"/>
    <col min="5391" max="5391" width="28.375" style="47" customWidth="1"/>
    <col min="5392" max="5392" width="33.125" style="47" customWidth="1"/>
    <col min="5393" max="5393" width="33.5" style="47" customWidth="1"/>
    <col min="5394" max="5394" width="20.5" style="47" customWidth="1"/>
    <col min="5395" max="5395" width="51.625" style="47" customWidth="1"/>
    <col min="5396" max="5399" width="9.125" style="47"/>
    <col min="5400" max="5400" width="0" style="47" hidden="1" customWidth="1"/>
    <col min="5401" max="5632" width="9.125" style="47"/>
    <col min="5633" max="5633" width="45.875" style="47" customWidth="1"/>
    <col min="5634" max="5634" width="13" style="47" customWidth="1"/>
    <col min="5635" max="5635" width="9.875" style="47" customWidth="1"/>
    <col min="5636" max="5636" width="61.625" style="47" customWidth="1"/>
    <col min="5637" max="5637" width="85.875" style="47" customWidth="1"/>
    <col min="5638" max="5638" width="71.125" style="47" customWidth="1"/>
    <col min="5639" max="5639" width="59.125" style="47" customWidth="1"/>
    <col min="5640" max="5640" width="71.125" style="47" customWidth="1"/>
    <col min="5641" max="5642" width="59.125" style="47" customWidth="1"/>
    <col min="5643" max="5643" width="32.875" style="47" customWidth="1"/>
    <col min="5644" max="5644" width="38.375" style="47" customWidth="1"/>
    <col min="5645" max="5645" width="45.375" style="47" customWidth="1"/>
    <col min="5646" max="5646" width="36.125" style="47" customWidth="1"/>
    <col min="5647" max="5647" width="28.375" style="47" customWidth="1"/>
    <col min="5648" max="5648" width="33.125" style="47" customWidth="1"/>
    <col min="5649" max="5649" width="33.5" style="47" customWidth="1"/>
    <col min="5650" max="5650" width="20.5" style="47" customWidth="1"/>
    <col min="5651" max="5651" width="51.625" style="47" customWidth="1"/>
    <col min="5652" max="5655" width="9.125" style="47"/>
    <col min="5656" max="5656" width="0" style="47" hidden="1" customWidth="1"/>
    <col min="5657" max="5888" width="9.125" style="47"/>
    <col min="5889" max="5889" width="45.875" style="47" customWidth="1"/>
    <col min="5890" max="5890" width="13" style="47" customWidth="1"/>
    <col min="5891" max="5891" width="9.875" style="47" customWidth="1"/>
    <col min="5892" max="5892" width="61.625" style="47" customWidth="1"/>
    <col min="5893" max="5893" width="85.875" style="47" customWidth="1"/>
    <col min="5894" max="5894" width="71.125" style="47" customWidth="1"/>
    <col min="5895" max="5895" width="59.125" style="47" customWidth="1"/>
    <col min="5896" max="5896" width="71.125" style="47" customWidth="1"/>
    <col min="5897" max="5898" width="59.125" style="47" customWidth="1"/>
    <col min="5899" max="5899" width="32.875" style="47" customWidth="1"/>
    <col min="5900" max="5900" width="38.375" style="47" customWidth="1"/>
    <col min="5901" max="5901" width="45.375" style="47" customWidth="1"/>
    <col min="5902" max="5902" width="36.125" style="47" customWidth="1"/>
    <col min="5903" max="5903" width="28.375" style="47" customWidth="1"/>
    <col min="5904" max="5904" width="33.125" style="47" customWidth="1"/>
    <col min="5905" max="5905" width="33.5" style="47" customWidth="1"/>
    <col min="5906" max="5906" width="20.5" style="47" customWidth="1"/>
    <col min="5907" max="5907" width="51.625" style="47" customWidth="1"/>
    <col min="5908" max="5911" width="9.125" style="47"/>
    <col min="5912" max="5912" width="0" style="47" hidden="1" customWidth="1"/>
    <col min="5913" max="6144" width="9.125" style="47"/>
    <col min="6145" max="6145" width="45.875" style="47" customWidth="1"/>
    <col min="6146" max="6146" width="13" style="47" customWidth="1"/>
    <col min="6147" max="6147" width="9.875" style="47" customWidth="1"/>
    <col min="6148" max="6148" width="61.625" style="47" customWidth="1"/>
    <col min="6149" max="6149" width="85.875" style="47" customWidth="1"/>
    <col min="6150" max="6150" width="71.125" style="47" customWidth="1"/>
    <col min="6151" max="6151" width="59.125" style="47" customWidth="1"/>
    <col min="6152" max="6152" width="71.125" style="47" customWidth="1"/>
    <col min="6153" max="6154" width="59.125" style="47" customWidth="1"/>
    <col min="6155" max="6155" width="32.875" style="47" customWidth="1"/>
    <col min="6156" max="6156" width="38.375" style="47" customWidth="1"/>
    <col min="6157" max="6157" width="45.375" style="47" customWidth="1"/>
    <col min="6158" max="6158" width="36.125" style="47" customWidth="1"/>
    <col min="6159" max="6159" width="28.375" style="47" customWidth="1"/>
    <col min="6160" max="6160" width="33.125" style="47" customWidth="1"/>
    <col min="6161" max="6161" width="33.5" style="47" customWidth="1"/>
    <col min="6162" max="6162" width="20.5" style="47" customWidth="1"/>
    <col min="6163" max="6163" width="51.625" style="47" customWidth="1"/>
    <col min="6164" max="6167" width="9.125" style="47"/>
    <col min="6168" max="6168" width="0" style="47" hidden="1" customWidth="1"/>
    <col min="6169" max="6400" width="9.125" style="47"/>
    <col min="6401" max="6401" width="45.875" style="47" customWidth="1"/>
    <col min="6402" max="6402" width="13" style="47" customWidth="1"/>
    <col min="6403" max="6403" width="9.875" style="47" customWidth="1"/>
    <col min="6404" max="6404" width="61.625" style="47" customWidth="1"/>
    <col min="6405" max="6405" width="85.875" style="47" customWidth="1"/>
    <col min="6406" max="6406" width="71.125" style="47" customWidth="1"/>
    <col min="6407" max="6407" width="59.125" style="47" customWidth="1"/>
    <col min="6408" max="6408" width="71.125" style="47" customWidth="1"/>
    <col min="6409" max="6410" width="59.125" style="47" customWidth="1"/>
    <col min="6411" max="6411" width="32.875" style="47" customWidth="1"/>
    <col min="6412" max="6412" width="38.375" style="47" customWidth="1"/>
    <col min="6413" max="6413" width="45.375" style="47" customWidth="1"/>
    <col min="6414" max="6414" width="36.125" style="47" customWidth="1"/>
    <col min="6415" max="6415" width="28.375" style="47" customWidth="1"/>
    <col min="6416" max="6416" width="33.125" style="47" customWidth="1"/>
    <col min="6417" max="6417" width="33.5" style="47" customWidth="1"/>
    <col min="6418" max="6418" width="20.5" style="47" customWidth="1"/>
    <col min="6419" max="6419" width="51.625" style="47" customWidth="1"/>
    <col min="6420" max="6423" width="9.125" style="47"/>
    <col min="6424" max="6424" width="0" style="47" hidden="1" customWidth="1"/>
    <col min="6425" max="6656" width="9.125" style="47"/>
    <col min="6657" max="6657" width="45.875" style="47" customWidth="1"/>
    <col min="6658" max="6658" width="13" style="47" customWidth="1"/>
    <col min="6659" max="6659" width="9.875" style="47" customWidth="1"/>
    <col min="6660" max="6660" width="61.625" style="47" customWidth="1"/>
    <col min="6661" max="6661" width="85.875" style="47" customWidth="1"/>
    <col min="6662" max="6662" width="71.125" style="47" customWidth="1"/>
    <col min="6663" max="6663" width="59.125" style="47" customWidth="1"/>
    <col min="6664" max="6664" width="71.125" style="47" customWidth="1"/>
    <col min="6665" max="6666" width="59.125" style="47" customWidth="1"/>
    <col min="6667" max="6667" width="32.875" style="47" customWidth="1"/>
    <col min="6668" max="6668" width="38.375" style="47" customWidth="1"/>
    <col min="6669" max="6669" width="45.375" style="47" customWidth="1"/>
    <col min="6670" max="6670" width="36.125" style="47" customWidth="1"/>
    <col min="6671" max="6671" width="28.375" style="47" customWidth="1"/>
    <col min="6672" max="6672" width="33.125" style="47" customWidth="1"/>
    <col min="6673" max="6673" width="33.5" style="47" customWidth="1"/>
    <col min="6674" max="6674" width="20.5" style="47" customWidth="1"/>
    <col min="6675" max="6675" width="51.625" style="47" customWidth="1"/>
    <col min="6676" max="6679" width="9.125" style="47"/>
    <col min="6680" max="6680" width="0" style="47" hidden="1" customWidth="1"/>
    <col min="6681" max="6912" width="9.125" style="47"/>
    <col min="6913" max="6913" width="45.875" style="47" customWidth="1"/>
    <col min="6914" max="6914" width="13" style="47" customWidth="1"/>
    <col min="6915" max="6915" width="9.875" style="47" customWidth="1"/>
    <col min="6916" max="6916" width="61.625" style="47" customWidth="1"/>
    <col min="6917" max="6917" width="85.875" style="47" customWidth="1"/>
    <col min="6918" max="6918" width="71.125" style="47" customWidth="1"/>
    <col min="6919" max="6919" width="59.125" style="47" customWidth="1"/>
    <col min="6920" max="6920" width="71.125" style="47" customWidth="1"/>
    <col min="6921" max="6922" width="59.125" style="47" customWidth="1"/>
    <col min="6923" max="6923" width="32.875" style="47" customWidth="1"/>
    <col min="6924" max="6924" width="38.375" style="47" customWidth="1"/>
    <col min="6925" max="6925" width="45.375" style="47" customWidth="1"/>
    <col min="6926" max="6926" width="36.125" style="47" customWidth="1"/>
    <col min="6927" max="6927" width="28.375" style="47" customWidth="1"/>
    <col min="6928" max="6928" width="33.125" style="47" customWidth="1"/>
    <col min="6929" max="6929" width="33.5" style="47" customWidth="1"/>
    <col min="6930" max="6930" width="20.5" style="47" customWidth="1"/>
    <col min="6931" max="6931" width="51.625" style="47" customWidth="1"/>
    <col min="6932" max="6935" width="9.125" style="47"/>
    <col min="6936" max="6936" width="0" style="47" hidden="1" customWidth="1"/>
    <col min="6937" max="7168" width="9.125" style="47"/>
    <col min="7169" max="7169" width="45.875" style="47" customWidth="1"/>
    <col min="7170" max="7170" width="13" style="47" customWidth="1"/>
    <col min="7171" max="7171" width="9.875" style="47" customWidth="1"/>
    <col min="7172" max="7172" width="61.625" style="47" customWidth="1"/>
    <col min="7173" max="7173" width="85.875" style="47" customWidth="1"/>
    <col min="7174" max="7174" width="71.125" style="47" customWidth="1"/>
    <col min="7175" max="7175" width="59.125" style="47" customWidth="1"/>
    <col min="7176" max="7176" width="71.125" style="47" customWidth="1"/>
    <col min="7177" max="7178" width="59.125" style="47" customWidth="1"/>
    <col min="7179" max="7179" width="32.875" style="47" customWidth="1"/>
    <col min="7180" max="7180" width="38.375" style="47" customWidth="1"/>
    <col min="7181" max="7181" width="45.375" style="47" customWidth="1"/>
    <col min="7182" max="7182" width="36.125" style="47" customWidth="1"/>
    <col min="7183" max="7183" width="28.375" style="47" customWidth="1"/>
    <col min="7184" max="7184" width="33.125" style="47" customWidth="1"/>
    <col min="7185" max="7185" width="33.5" style="47" customWidth="1"/>
    <col min="7186" max="7186" width="20.5" style="47" customWidth="1"/>
    <col min="7187" max="7187" width="51.625" style="47" customWidth="1"/>
    <col min="7188" max="7191" width="9.125" style="47"/>
    <col min="7192" max="7192" width="0" style="47" hidden="1" customWidth="1"/>
    <col min="7193" max="7424" width="9.125" style="47"/>
    <col min="7425" max="7425" width="45.875" style="47" customWidth="1"/>
    <col min="7426" max="7426" width="13" style="47" customWidth="1"/>
    <col min="7427" max="7427" width="9.875" style="47" customWidth="1"/>
    <col min="7428" max="7428" width="61.625" style="47" customWidth="1"/>
    <col min="7429" max="7429" width="85.875" style="47" customWidth="1"/>
    <col min="7430" max="7430" width="71.125" style="47" customWidth="1"/>
    <col min="7431" max="7431" width="59.125" style="47" customWidth="1"/>
    <col min="7432" max="7432" width="71.125" style="47" customWidth="1"/>
    <col min="7433" max="7434" width="59.125" style="47" customWidth="1"/>
    <col min="7435" max="7435" width="32.875" style="47" customWidth="1"/>
    <col min="7436" max="7436" width="38.375" style="47" customWidth="1"/>
    <col min="7437" max="7437" width="45.375" style="47" customWidth="1"/>
    <col min="7438" max="7438" width="36.125" style="47" customWidth="1"/>
    <col min="7439" max="7439" width="28.375" style="47" customWidth="1"/>
    <col min="7440" max="7440" width="33.125" style="47" customWidth="1"/>
    <col min="7441" max="7441" width="33.5" style="47" customWidth="1"/>
    <col min="7442" max="7442" width="20.5" style="47" customWidth="1"/>
    <col min="7443" max="7443" width="51.625" style="47" customWidth="1"/>
    <col min="7444" max="7447" width="9.125" style="47"/>
    <col min="7448" max="7448" width="0" style="47" hidden="1" customWidth="1"/>
    <col min="7449" max="7680" width="9.125" style="47"/>
    <col min="7681" max="7681" width="45.875" style="47" customWidth="1"/>
    <col min="7682" max="7682" width="13" style="47" customWidth="1"/>
    <col min="7683" max="7683" width="9.875" style="47" customWidth="1"/>
    <col min="7684" max="7684" width="61.625" style="47" customWidth="1"/>
    <col min="7685" max="7685" width="85.875" style="47" customWidth="1"/>
    <col min="7686" max="7686" width="71.125" style="47" customWidth="1"/>
    <col min="7687" max="7687" width="59.125" style="47" customWidth="1"/>
    <col min="7688" max="7688" width="71.125" style="47" customWidth="1"/>
    <col min="7689" max="7690" width="59.125" style="47" customWidth="1"/>
    <col min="7691" max="7691" width="32.875" style="47" customWidth="1"/>
    <col min="7692" max="7692" width="38.375" style="47" customWidth="1"/>
    <col min="7693" max="7693" width="45.375" style="47" customWidth="1"/>
    <col min="7694" max="7694" width="36.125" style="47" customWidth="1"/>
    <col min="7695" max="7695" width="28.375" style="47" customWidth="1"/>
    <col min="7696" max="7696" width="33.125" style="47" customWidth="1"/>
    <col min="7697" max="7697" width="33.5" style="47" customWidth="1"/>
    <col min="7698" max="7698" width="20.5" style="47" customWidth="1"/>
    <col min="7699" max="7699" width="51.625" style="47" customWidth="1"/>
    <col min="7700" max="7703" width="9.125" style="47"/>
    <col min="7704" max="7704" width="0" style="47" hidden="1" customWidth="1"/>
    <col min="7705" max="7936" width="9.125" style="47"/>
    <col min="7937" max="7937" width="45.875" style="47" customWidth="1"/>
    <col min="7938" max="7938" width="13" style="47" customWidth="1"/>
    <col min="7939" max="7939" width="9.875" style="47" customWidth="1"/>
    <col min="7940" max="7940" width="61.625" style="47" customWidth="1"/>
    <col min="7941" max="7941" width="85.875" style="47" customWidth="1"/>
    <col min="7942" max="7942" width="71.125" style="47" customWidth="1"/>
    <col min="7943" max="7943" width="59.125" style="47" customWidth="1"/>
    <col min="7944" max="7944" width="71.125" style="47" customWidth="1"/>
    <col min="7945" max="7946" width="59.125" style="47" customWidth="1"/>
    <col min="7947" max="7947" width="32.875" style="47" customWidth="1"/>
    <col min="7948" max="7948" width="38.375" style="47" customWidth="1"/>
    <col min="7949" max="7949" width="45.375" style="47" customWidth="1"/>
    <col min="7950" max="7950" width="36.125" style="47" customWidth="1"/>
    <col min="7951" max="7951" width="28.375" style="47" customWidth="1"/>
    <col min="7952" max="7952" width="33.125" style="47" customWidth="1"/>
    <col min="7953" max="7953" width="33.5" style="47" customWidth="1"/>
    <col min="7954" max="7954" width="20.5" style="47" customWidth="1"/>
    <col min="7955" max="7955" width="51.625" style="47" customWidth="1"/>
    <col min="7956" max="7959" width="9.125" style="47"/>
    <col min="7960" max="7960" width="0" style="47" hidden="1" customWidth="1"/>
    <col min="7961" max="8192" width="9.125" style="47"/>
    <col min="8193" max="8193" width="45.875" style="47" customWidth="1"/>
    <col min="8194" max="8194" width="13" style="47" customWidth="1"/>
    <col min="8195" max="8195" width="9.875" style="47" customWidth="1"/>
    <col min="8196" max="8196" width="61.625" style="47" customWidth="1"/>
    <col min="8197" max="8197" width="85.875" style="47" customWidth="1"/>
    <col min="8198" max="8198" width="71.125" style="47" customWidth="1"/>
    <col min="8199" max="8199" width="59.125" style="47" customWidth="1"/>
    <col min="8200" max="8200" width="71.125" style="47" customWidth="1"/>
    <col min="8201" max="8202" width="59.125" style="47" customWidth="1"/>
    <col min="8203" max="8203" width="32.875" style="47" customWidth="1"/>
    <col min="8204" max="8204" width="38.375" style="47" customWidth="1"/>
    <col min="8205" max="8205" width="45.375" style="47" customWidth="1"/>
    <col min="8206" max="8206" width="36.125" style="47" customWidth="1"/>
    <col min="8207" max="8207" width="28.375" style="47" customWidth="1"/>
    <col min="8208" max="8208" width="33.125" style="47" customWidth="1"/>
    <col min="8209" max="8209" width="33.5" style="47" customWidth="1"/>
    <col min="8210" max="8210" width="20.5" style="47" customWidth="1"/>
    <col min="8211" max="8211" width="51.625" style="47" customWidth="1"/>
    <col min="8212" max="8215" width="9.125" style="47"/>
    <col min="8216" max="8216" width="0" style="47" hidden="1" customWidth="1"/>
    <col min="8217" max="8448" width="9.125" style="47"/>
    <col min="8449" max="8449" width="45.875" style="47" customWidth="1"/>
    <col min="8450" max="8450" width="13" style="47" customWidth="1"/>
    <col min="8451" max="8451" width="9.875" style="47" customWidth="1"/>
    <col min="8452" max="8452" width="61.625" style="47" customWidth="1"/>
    <col min="8453" max="8453" width="85.875" style="47" customWidth="1"/>
    <col min="8454" max="8454" width="71.125" style="47" customWidth="1"/>
    <col min="8455" max="8455" width="59.125" style="47" customWidth="1"/>
    <col min="8456" max="8456" width="71.125" style="47" customWidth="1"/>
    <col min="8457" max="8458" width="59.125" style="47" customWidth="1"/>
    <col min="8459" max="8459" width="32.875" style="47" customWidth="1"/>
    <col min="8460" max="8460" width="38.375" style="47" customWidth="1"/>
    <col min="8461" max="8461" width="45.375" style="47" customWidth="1"/>
    <col min="8462" max="8462" width="36.125" style="47" customWidth="1"/>
    <col min="8463" max="8463" width="28.375" style="47" customWidth="1"/>
    <col min="8464" max="8464" width="33.125" style="47" customWidth="1"/>
    <col min="8465" max="8465" width="33.5" style="47" customWidth="1"/>
    <col min="8466" max="8466" width="20.5" style="47" customWidth="1"/>
    <col min="8467" max="8467" width="51.625" style="47" customWidth="1"/>
    <col min="8468" max="8471" width="9.125" style="47"/>
    <col min="8472" max="8472" width="0" style="47" hidden="1" customWidth="1"/>
    <col min="8473" max="8704" width="9.125" style="47"/>
    <col min="8705" max="8705" width="45.875" style="47" customWidth="1"/>
    <col min="8706" max="8706" width="13" style="47" customWidth="1"/>
    <col min="8707" max="8707" width="9.875" style="47" customWidth="1"/>
    <col min="8708" max="8708" width="61.625" style="47" customWidth="1"/>
    <col min="8709" max="8709" width="85.875" style="47" customWidth="1"/>
    <col min="8710" max="8710" width="71.125" style="47" customWidth="1"/>
    <col min="8711" max="8711" width="59.125" style="47" customWidth="1"/>
    <col min="8712" max="8712" width="71.125" style="47" customWidth="1"/>
    <col min="8713" max="8714" width="59.125" style="47" customWidth="1"/>
    <col min="8715" max="8715" width="32.875" style="47" customWidth="1"/>
    <col min="8716" max="8716" width="38.375" style="47" customWidth="1"/>
    <col min="8717" max="8717" width="45.375" style="47" customWidth="1"/>
    <col min="8718" max="8718" width="36.125" style="47" customWidth="1"/>
    <col min="8719" max="8719" width="28.375" style="47" customWidth="1"/>
    <col min="8720" max="8720" width="33.125" style="47" customWidth="1"/>
    <col min="8721" max="8721" width="33.5" style="47" customWidth="1"/>
    <col min="8722" max="8722" width="20.5" style="47" customWidth="1"/>
    <col min="8723" max="8723" width="51.625" style="47" customWidth="1"/>
    <col min="8724" max="8727" width="9.125" style="47"/>
    <col min="8728" max="8728" width="0" style="47" hidden="1" customWidth="1"/>
    <col min="8729" max="8960" width="9.125" style="47"/>
    <col min="8961" max="8961" width="45.875" style="47" customWidth="1"/>
    <col min="8962" max="8962" width="13" style="47" customWidth="1"/>
    <col min="8963" max="8963" width="9.875" style="47" customWidth="1"/>
    <col min="8964" max="8964" width="61.625" style="47" customWidth="1"/>
    <col min="8965" max="8965" width="85.875" style="47" customWidth="1"/>
    <col min="8966" max="8966" width="71.125" style="47" customWidth="1"/>
    <col min="8967" max="8967" width="59.125" style="47" customWidth="1"/>
    <col min="8968" max="8968" width="71.125" style="47" customWidth="1"/>
    <col min="8969" max="8970" width="59.125" style="47" customWidth="1"/>
    <col min="8971" max="8971" width="32.875" style="47" customWidth="1"/>
    <col min="8972" max="8972" width="38.375" style="47" customWidth="1"/>
    <col min="8973" max="8973" width="45.375" style="47" customWidth="1"/>
    <col min="8974" max="8974" width="36.125" style="47" customWidth="1"/>
    <col min="8975" max="8975" width="28.375" style="47" customWidth="1"/>
    <col min="8976" max="8976" width="33.125" style="47" customWidth="1"/>
    <col min="8977" max="8977" width="33.5" style="47" customWidth="1"/>
    <col min="8978" max="8978" width="20.5" style="47" customWidth="1"/>
    <col min="8979" max="8979" width="51.625" style="47" customWidth="1"/>
    <col min="8980" max="8983" width="9.125" style="47"/>
    <col min="8984" max="8984" width="0" style="47" hidden="1" customWidth="1"/>
    <col min="8985" max="9216" width="9.125" style="47"/>
    <col min="9217" max="9217" width="45.875" style="47" customWidth="1"/>
    <col min="9218" max="9218" width="13" style="47" customWidth="1"/>
    <col min="9219" max="9219" width="9.875" style="47" customWidth="1"/>
    <col min="9220" max="9220" width="61.625" style="47" customWidth="1"/>
    <col min="9221" max="9221" width="85.875" style="47" customWidth="1"/>
    <col min="9222" max="9222" width="71.125" style="47" customWidth="1"/>
    <col min="9223" max="9223" width="59.125" style="47" customWidth="1"/>
    <col min="9224" max="9224" width="71.125" style="47" customWidth="1"/>
    <col min="9225" max="9226" width="59.125" style="47" customWidth="1"/>
    <col min="9227" max="9227" width="32.875" style="47" customWidth="1"/>
    <col min="9228" max="9228" width="38.375" style="47" customWidth="1"/>
    <col min="9229" max="9229" width="45.375" style="47" customWidth="1"/>
    <col min="9230" max="9230" width="36.125" style="47" customWidth="1"/>
    <col min="9231" max="9231" width="28.375" style="47" customWidth="1"/>
    <col min="9232" max="9232" width="33.125" style="47" customWidth="1"/>
    <col min="9233" max="9233" width="33.5" style="47" customWidth="1"/>
    <col min="9234" max="9234" width="20.5" style="47" customWidth="1"/>
    <col min="9235" max="9235" width="51.625" style="47" customWidth="1"/>
    <col min="9236" max="9239" width="9.125" style="47"/>
    <col min="9240" max="9240" width="0" style="47" hidden="1" customWidth="1"/>
    <col min="9241" max="9472" width="9.125" style="47"/>
    <col min="9473" max="9473" width="45.875" style="47" customWidth="1"/>
    <col min="9474" max="9474" width="13" style="47" customWidth="1"/>
    <col min="9475" max="9475" width="9.875" style="47" customWidth="1"/>
    <col min="9476" max="9476" width="61.625" style="47" customWidth="1"/>
    <col min="9477" max="9477" width="85.875" style="47" customWidth="1"/>
    <col min="9478" max="9478" width="71.125" style="47" customWidth="1"/>
    <col min="9479" max="9479" width="59.125" style="47" customWidth="1"/>
    <col min="9480" max="9480" width="71.125" style="47" customWidth="1"/>
    <col min="9481" max="9482" width="59.125" style="47" customWidth="1"/>
    <col min="9483" max="9483" width="32.875" style="47" customWidth="1"/>
    <col min="9484" max="9484" width="38.375" style="47" customWidth="1"/>
    <col min="9485" max="9485" width="45.375" style="47" customWidth="1"/>
    <col min="9486" max="9486" width="36.125" style="47" customWidth="1"/>
    <col min="9487" max="9487" width="28.375" style="47" customWidth="1"/>
    <col min="9488" max="9488" width="33.125" style="47" customWidth="1"/>
    <col min="9489" max="9489" width="33.5" style="47" customWidth="1"/>
    <col min="9490" max="9490" width="20.5" style="47" customWidth="1"/>
    <col min="9491" max="9491" width="51.625" style="47" customWidth="1"/>
    <col min="9492" max="9495" width="9.125" style="47"/>
    <col min="9496" max="9496" width="0" style="47" hidden="1" customWidth="1"/>
    <col min="9497" max="9728" width="9.125" style="47"/>
    <col min="9729" max="9729" width="45.875" style="47" customWidth="1"/>
    <col min="9730" max="9730" width="13" style="47" customWidth="1"/>
    <col min="9731" max="9731" width="9.875" style="47" customWidth="1"/>
    <col min="9732" max="9732" width="61.625" style="47" customWidth="1"/>
    <col min="9733" max="9733" width="85.875" style="47" customWidth="1"/>
    <col min="9734" max="9734" width="71.125" style="47" customWidth="1"/>
    <col min="9735" max="9735" width="59.125" style="47" customWidth="1"/>
    <col min="9736" max="9736" width="71.125" style="47" customWidth="1"/>
    <col min="9737" max="9738" width="59.125" style="47" customWidth="1"/>
    <col min="9739" max="9739" width="32.875" style="47" customWidth="1"/>
    <col min="9740" max="9740" width="38.375" style="47" customWidth="1"/>
    <col min="9741" max="9741" width="45.375" style="47" customWidth="1"/>
    <col min="9742" max="9742" width="36.125" style="47" customWidth="1"/>
    <col min="9743" max="9743" width="28.375" style="47" customWidth="1"/>
    <col min="9744" max="9744" width="33.125" style="47" customWidth="1"/>
    <col min="9745" max="9745" width="33.5" style="47" customWidth="1"/>
    <col min="9746" max="9746" width="20.5" style="47" customWidth="1"/>
    <col min="9747" max="9747" width="51.625" style="47" customWidth="1"/>
    <col min="9748" max="9751" width="9.125" style="47"/>
    <col min="9752" max="9752" width="0" style="47" hidden="1" customWidth="1"/>
    <col min="9753" max="9984" width="9.125" style="47"/>
    <col min="9985" max="9985" width="45.875" style="47" customWidth="1"/>
    <col min="9986" max="9986" width="13" style="47" customWidth="1"/>
    <col min="9987" max="9987" width="9.875" style="47" customWidth="1"/>
    <col min="9988" max="9988" width="61.625" style="47" customWidth="1"/>
    <col min="9989" max="9989" width="85.875" style="47" customWidth="1"/>
    <col min="9990" max="9990" width="71.125" style="47" customWidth="1"/>
    <col min="9991" max="9991" width="59.125" style="47" customWidth="1"/>
    <col min="9992" max="9992" width="71.125" style="47" customWidth="1"/>
    <col min="9993" max="9994" width="59.125" style="47" customWidth="1"/>
    <col min="9995" max="9995" width="32.875" style="47" customWidth="1"/>
    <col min="9996" max="9996" width="38.375" style="47" customWidth="1"/>
    <col min="9997" max="9997" width="45.375" style="47" customWidth="1"/>
    <col min="9998" max="9998" width="36.125" style="47" customWidth="1"/>
    <col min="9999" max="9999" width="28.375" style="47" customWidth="1"/>
    <col min="10000" max="10000" width="33.125" style="47" customWidth="1"/>
    <col min="10001" max="10001" width="33.5" style="47" customWidth="1"/>
    <col min="10002" max="10002" width="20.5" style="47" customWidth="1"/>
    <col min="10003" max="10003" width="51.625" style="47" customWidth="1"/>
    <col min="10004" max="10007" width="9.125" style="47"/>
    <col min="10008" max="10008" width="0" style="47" hidden="1" customWidth="1"/>
    <col min="10009" max="10240" width="9.125" style="47"/>
    <col min="10241" max="10241" width="45.875" style="47" customWidth="1"/>
    <col min="10242" max="10242" width="13" style="47" customWidth="1"/>
    <col min="10243" max="10243" width="9.875" style="47" customWidth="1"/>
    <col min="10244" max="10244" width="61.625" style="47" customWidth="1"/>
    <col min="10245" max="10245" width="85.875" style="47" customWidth="1"/>
    <col min="10246" max="10246" width="71.125" style="47" customWidth="1"/>
    <col min="10247" max="10247" width="59.125" style="47" customWidth="1"/>
    <col min="10248" max="10248" width="71.125" style="47" customWidth="1"/>
    <col min="10249" max="10250" width="59.125" style="47" customWidth="1"/>
    <col min="10251" max="10251" width="32.875" style="47" customWidth="1"/>
    <col min="10252" max="10252" width="38.375" style="47" customWidth="1"/>
    <col min="10253" max="10253" width="45.375" style="47" customWidth="1"/>
    <col min="10254" max="10254" width="36.125" style="47" customWidth="1"/>
    <col min="10255" max="10255" width="28.375" style="47" customWidth="1"/>
    <col min="10256" max="10256" width="33.125" style="47" customWidth="1"/>
    <col min="10257" max="10257" width="33.5" style="47" customWidth="1"/>
    <col min="10258" max="10258" width="20.5" style="47" customWidth="1"/>
    <col min="10259" max="10259" width="51.625" style="47" customWidth="1"/>
    <col min="10260" max="10263" width="9.125" style="47"/>
    <col min="10264" max="10264" width="0" style="47" hidden="1" customWidth="1"/>
    <col min="10265" max="10496" width="9.125" style="47"/>
    <col min="10497" max="10497" width="45.875" style="47" customWidth="1"/>
    <col min="10498" max="10498" width="13" style="47" customWidth="1"/>
    <col min="10499" max="10499" width="9.875" style="47" customWidth="1"/>
    <col min="10500" max="10500" width="61.625" style="47" customWidth="1"/>
    <col min="10501" max="10501" width="85.875" style="47" customWidth="1"/>
    <col min="10502" max="10502" width="71.125" style="47" customWidth="1"/>
    <col min="10503" max="10503" width="59.125" style="47" customWidth="1"/>
    <col min="10504" max="10504" width="71.125" style="47" customWidth="1"/>
    <col min="10505" max="10506" width="59.125" style="47" customWidth="1"/>
    <col min="10507" max="10507" width="32.875" style="47" customWidth="1"/>
    <col min="10508" max="10508" width="38.375" style="47" customWidth="1"/>
    <col min="10509" max="10509" width="45.375" style="47" customWidth="1"/>
    <col min="10510" max="10510" width="36.125" style="47" customWidth="1"/>
    <col min="10511" max="10511" width="28.375" style="47" customWidth="1"/>
    <col min="10512" max="10512" width="33.125" style="47" customWidth="1"/>
    <col min="10513" max="10513" width="33.5" style="47" customWidth="1"/>
    <col min="10514" max="10514" width="20.5" style="47" customWidth="1"/>
    <col min="10515" max="10515" width="51.625" style="47" customWidth="1"/>
    <col min="10516" max="10519" width="9.125" style="47"/>
    <col min="10520" max="10520" width="0" style="47" hidden="1" customWidth="1"/>
    <col min="10521" max="10752" width="9.125" style="47"/>
    <col min="10753" max="10753" width="45.875" style="47" customWidth="1"/>
    <col min="10754" max="10754" width="13" style="47" customWidth="1"/>
    <col min="10755" max="10755" width="9.875" style="47" customWidth="1"/>
    <col min="10756" max="10756" width="61.625" style="47" customWidth="1"/>
    <col min="10757" max="10757" width="85.875" style="47" customWidth="1"/>
    <col min="10758" max="10758" width="71.125" style="47" customWidth="1"/>
    <col min="10759" max="10759" width="59.125" style="47" customWidth="1"/>
    <col min="10760" max="10760" width="71.125" style="47" customWidth="1"/>
    <col min="10761" max="10762" width="59.125" style="47" customWidth="1"/>
    <col min="10763" max="10763" width="32.875" style="47" customWidth="1"/>
    <col min="10764" max="10764" width="38.375" style="47" customWidth="1"/>
    <col min="10765" max="10765" width="45.375" style="47" customWidth="1"/>
    <col min="10766" max="10766" width="36.125" style="47" customWidth="1"/>
    <col min="10767" max="10767" width="28.375" style="47" customWidth="1"/>
    <col min="10768" max="10768" width="33.125" style="47" customWidth="1"/>
    <col min="10769" max="10769" width="33.5" style="47" customWidth="1"/>
    <col min="10770" max="10770" width="20.5" style="47" customWidth="1"/>
    <col min="10771" max="10771" width="51.625" style="47" customWidth="1"/>
    <col min="10772" max="10775" width="9.125" style="47"/>
    <col min="10776" max="10776" width="0" style="47" hidden="1" customWidth="1"/>
    <col min="10777" max="11008" width="9.125" style="47"/>
    <col min="11009" max="11009" width="45.875" style="47" customWidth="1"/>
    <col min="11010" max="11010" width="13" style="47" customWidth="1"/>
    <col min="11011" max="11011" width="9.875" style="47" customWidth="1"/>
    <col min="11012" max="11012" width="61.625" style="47" customWidth="1"/>
    <col min="11013" max="11013" width="85.875" style="47" customWidth="1"/>
    <col min="11014" max="11014" width="71.125" style="47" customWidth="1"/>
    <col min="11015" max="11015" width="59.125" style="47" customWidth="1"/>
    <col min="11016" max="11016" width="71.125" style="47" customWidth="1"/>
    <col min="11017" max="11018" width="59.125" style="47" customWidth="1"/>
    <col min="11019" max="11019" width="32.875" style="47" customWidth="1"/>
    <col min="11020" max="11020" width="38.375" style="47" customWidth="1"/>
    <col min="11021" max="11021" width="45.375" style="47" customWidth="1"/>
    <col min="11022" max="11022" width="36.125" style="47" customWidth="1"/>
    <col min="11023" max="11023" width="28.375" style="47" customWidth="1"/>
    <col min="11024" max="11024" width="33.125" style="47" customWidth="1"/>
    <col min="11025" max="11025" width="33.5" style="47" customWidth="1"/>
    <col min="11026" max="11026" width="20.5" style="47" customWidth="1"/>
    <col min="11027" max="11027" width="51.625" style="47" customWidth="1"/>
    <col min="11028" max="11031" width="9.125" style="47"/>
    <col min="11032" max="11032" width="0" style="47" hidden="1" customWidth="1"/>
    <col min="11033" max="11264" width="9.125" style="47"/>
    <col min="11265" max="11265" width="45.875" style="47" customWidth="1"/>
    <col min="11266" max="11266" width="13" style="47" customWidth="1"/>
    <col min="11267" max="11267" width="9.875" style="47" customWidth="1"/>
    <col min="11268" max="11268" width="61.625" style="47" customWidth="1"/>
    <col min="11269" max="11269" width="85.875" style="47" customWidth="1"/>
    <col min="11270" max="11270" width="71.125" style="47" customWidth="1"/>
    <col min="11271" max="11271" width="59.125" style="47" customWidth="1"/>
    <col min="11272" max="11272" width="71.125" style="47" customWidth="1"/>
    <col min="11273" max="11274" width="59.125" style="47" customWidth="1"/>
    <col min="11275" max="11275" width="32.875" style="47" customWidth="1"/>
    <col min="11276" max="11276" width="38.375" style="47" customWidth="1"/>
    <col min="11277" max="11277" width="45.375" style="47" customWidth="1"/>
    <col min="11278" max="11278" width="36.125" style="47" customWidth="1"/>
    <col min="11279" max="11279" width="28.375" style="47" customWidth="1"/>
    <col min="11280" max="11280" width="33.125" style="47" customWidth="1"/>
    <col min="11281" max="11281" width="33.5" style="47" customWidth="1"/>
    <col min="11282" max="11282" width="20.5" style="47" customWidth="1"/>
    <col min="11283" max="11283" width="51.625" style="47" customWidth="1"/>
    <col min="11284" max="11287" width="9.125" style="47"/>
    <col min="11288" max="11288" width="0" style="47" hidden="1" customWidth="1"/>
    <col min="11289" max="11520" width="9.125" style="47"/>
    <col min="11521" max="11521" width="45.875" style="47" customWidth="1"/>
    <col min="11522" max="11522" width="13" style="47" customWidth="1"/>
    <col min="11523" max="11523" width="9.875" style="47" customWidth="1"/>
    <col min="11524" max="11524" width="61.625" style="47" customWidth="1"/>
    <col min="11525" max="11525" width="85.875" style="47" customWidth="1"/>
    <col min="11526" max="11526" width="71.125" style="47" customWidth="1"/>
    <col min="11527" max="11527" width="59.125" style="47" customWidth="1"/>
    <col min="11528" max="11528" width="71.125" style="47" customWidth="1"/>
    <col min="11529" max="11530" width="59.125" style="47" customWidth="1"/>
    <col min="11531" max="11531" width="32.875" style="47" customWidth="1"/>
    <col min="11532" max="11532" width="38.375" style="47" customWidth="1"/>
    <col min="11533" max="11533" width="45.375" style="47" customWidth="1"/>
    <col min="11534" max="11534" width="36.125" style="47" customWidth="1"/>
    <col min="11535" max="11535" width="28.375" style="47" customWidth="1"/>
    <col min="11536" max="11536" width="33.125" style="47" customWidth="1"/>
    <col min="11537" max="11537" width="33.5" style="47" customWidth="1"/>
    <col min="11538" max="11538" width="20.5" style="47" customWidth="1"/>
    <col min="11539" max="11539" width="51.625" style="47" customWidth="1"/>
    <col min="11540" max="11543" width="9.125" style="47"/>
    <col min="11544" max="11544" width="0" style="47" hidden="1" customWidth="1"/>
    <col min="11545" max="11776" width="9.125" style="47"/>
    <col min="11777" max="11777" width="45.875" style="47" customWidth="1"/>
    <col min="11778" max="11778" width="13" style="47" customWidth="1"/>
    <col min="11779" max="11779" width="9.875" style="47" customWidth="1"/>
    <col min="11780" max="11780" width="61.625" style="47" customWidth="1"/>
    <col min="11781" max="11781" width="85.875" style="47" customWidth="1"/>
    <col min="11782" max="11782" width="71.125" style="47" customWidth="1"/>
    <col min="11783" max="11783" width="59.125" style="47" customWidth="1"/>
    <col min="11784" max="11784" width="71.125" style="47" customWidth="1"/>
    <col min="11785" max="11786" width="59.125" style="47" customWidth="1"/>
    <col min="11787" max="11787" width="32.875" style="47" customWidth="1"/>
    <col min="11788" max="11788" width="38.375" style="47" customWidth="1"/>
    <col min="11789" max="11789" width="45.375" style="47" customWidth="1"/>
    <col min="11790" max="11790" width="36.125" style="47" customWidth="1"/>
    <col min="11791" max="11791" width="28.375" style="47" customWidth="1"/>
    <col min="11792" max="11792" width="33.125" style="47" customWidth="1"/>
    <col min="11793" max="11793" width="33.5" style="47" customWidth="1"/>
    <col min="11794" max="11794" width="20.5" style="47" customWidth="1"/>
    <col min="11795" max="11795" width="51.625" style="47" customWidth="1"/>
    <col min="11796" max="11799" width="9.125" style="47"/>
    <col min="11800" max="11800" width="0" style="47" hidden="1" customWidth="1"/>
    <col min="11801" max="12032" width="9.125" style="47"/>
    <col min="12033" max="12033" width="45.875" style="47" customWidth="1"/>
    <col min="12034" max="12034" width="13" style="47" customWidth="1"/>
    <col min="12035" max="12035" width="9.875" style="47" customWidth="1"/>
    <col min="12036" max="12036" width="61.625" style="47" customWidth="1"/>
    <col min="12037" max="12037" width="85.875" style="47" customWidth="1"/>
    <col min="12038" max="12038" width="71.125" style="47" customWidth="1"/>
    <col min="12039" max="12039" width="59.125" style="47" customWidth="1"/>
    <col min="12040" max="12040" width="71.125" style="47" customWidth="1"/>
    <col min="12041" max="12042" width="59.125" style="47" customWidth="1"/>
    <col min="12043" max="12043" width="32.875" style="47" customWidth="1"/>
    <col min="12044" max="12044" width="38.375" style="47" customWidth="1"/>
    <col min="12045" max="12045" width="45.375" style="47" customWidth="1"/>
    <col min="12046" max="12046" width="36.125" style="47" customWidth="1"/>
    <col min="12047" max="12047" width="28.375" style="47" customWidth="1"/>
    <col min="12048" max="12048" width="33.125" style="47" customWidth="1"/>
    <col min="12049" max="12049" width="33.5" style="47" customWidth="1"/>
    <col min="12050" max="12050" width="20.5" style="47" customWidth="1"/>
    <col min="12051" max="12051" width="51.625" style="47" customWidth="1"/>
    <col min="12052" max="12055" width="9.125" style="47"/>
    <col min="12056" max="12056" width="0" style="47" hidden="1" customWidth="1"/>
    <col min="12057" max="12288" width="9.125" style="47"/>
    <col min="12289" max="12289" width="45.875" style="47" customWidth="1"/>
    <col min="12290" max="12290" width="13" style="47" customWidth="1"/>
    <col min="12291" max="12291" width="9.875" style="47" customWidth="1"/>
    <col min="12292" max="12292" width="61.625" style="47" customWidth="1"/>
    <col min="12293" max="12293" width="85.875" style="47" customWidth="1"/>
    <col min="12294" max="12294" width="71.125" style="47" customWidth="1"/>
    <col min="12295" max="12295" width="59.125" style="47" customWidth="1"/>
    <col min="12296" max="12296" width="71.125" style="47" customWidth="1"/>
    <col min="12297" max="12298" width="59.125" style="47" customWidth="1"/>
    <col min="12299" max="12299" width="32.875" style="47" customWidth="1"/>
    <col min="12300" max="12300" width="38.375" style="47" customWidth="1"/>
    <col min="12301" max="12301" width="45.375" style="47" customWidth="1"/>
    <col min="12302" max="12302" width="36.125" style="47" customWidth="1"/>
    <col min="12303" max="12303" width="28.375" style="47" customWidth="1"/>
    <col min="12304" max="12304" width="33.125" style="47" customWidth="1"/>
    <col min="12305" max="12305" width="33.5" style="47" customWidth="1"/>
    <col min="12306" max="12306" width="20.5" style="47" customWidth="1"/>
    <col min="12307" max="12307" width="51.625" style="47" customWidth="1"/>
    <col min="12308" max="12311" width="9.125" style="47"/>
    <col min="12312" max="12312" width="0" style="47" hidden="1" customWidth="1"/>
    <col min="12313" max="12544" width="9.125" style="47"/>
    <col min="12545" max="12545" width="45.875" style="47" customWidth="1"/>
    <col min="12546" max="12546" width="13" style="47" customWidth="1"/>
    <col min="12547" max="12547" width="9.875" style="47" customWidth="1"/>
    <col min="12548" max="12548" width="61.625" style="47" customWidth="1"/>
    <col min="12549" max="12549" width="85.875" style="47" customWidth="1"/>
    <col min="12550" max="12550" width="71.125" style="47" customWidth="1"/>
    <col min="12551" max="12551" width="59.125" style="47" customWidth="1"/>
    <col min="12552" max="12552" width="71.125" style="47" customWidth="1"/>
    <col min="12553" max="12554" width="59.125" style="47" customWidth="1"/>
    <col min="12555" max="12555" width="32.875" style="47" customWidth="1"/>
    <col min="12556" max="12556" width="38.375" style="47" customWidth="1"/>
    <col min="12557" max="12557" width="45.375" style="47" customWidth="1"/>
    <col min="12558" max="12558" width="36.125" style="47" customWidth="1"/>
    <col min="12559" max="12559" width="28.375" style="47" customWidth="1"/>
    <col min="12560" max="12560" width="33.125" style="47" customWidth="1"/>
    <col min="12561" max="12561" width="33.5" style="47" customWidth="1"/>
    <col min="12562" max="12562" width="20.5" style="47" customWidth="1"/>
    <col min="12563" max="12563" width="51.625" style="47" customWidth="1"/>
    <col min="12564" max="12567" width="9.125" style="47"/>
    <col min="12568" max="12568" width="0" style="47" hidden="1" customWidth="1"/>
    <col min="12569" max="12800" width="9.125" style="47"/>
    <col min="12801" max="12801" width="45.875" style="47" customWidth="1"/>
    <col min="12802" max="12802" width="13" style="47" customWidth="1"/>
    <col min="12803" max="12803" width="9.875" style="47" customWidth="1"/>
    <col min="12804" max="12804" width="61.625" style="47" customWidth="1"/>
    <col min="12805" max="12805" width="85.875" style="47" customWidth="1"/>
    <col min="12806" max="12806" width="71.125" style="47" customWidth="1"/>
    <col min="12807" max="12807" width="59.125" style="47" customWidth="1"/>
    <col min="12808" max="12808" width="71.125" style="47" customWidth="1"/>
    <col min="12809" max="12810" width="59.125" style="47" customWidth="1"/>
    <col min="12811" max="12811" width="32.875" style="47" customWidth="1"/>
    <col min="12812" max="12812" width="38.375" style="47" customWidth="1"/>
    <col min="12813" max="12813" width="45.375" style="47" customWidth="1"/>
    <col min="12814" max="12814" width="36.125" style="47" customWidth="1"/>
    <col min="12815" max="12815" width="28.375" style="47" customWidth="1"/>
    <col min="12816" max="12816" width="33.125" style="47" customWidth="1"/>
    <col min="12817" max="12817" width="33.5" style="47" customWidth="1"/>
    <col min="12818" max="12818" width="20.5" style="47" customWidth="1"/>
    <col min="12819" max="12819" width="51.625" style="47" customWidth="1"/>
    <col min="12820" max="12823" width="9.125" style="47"/>
    <col min="12824" max="12824" width="0" style="47" hidden="1" customWidth="1"/>
    <col min="12825" max="13056" width="9.125" style="47"/>
    <col min="13057" max="13057" width="45.875" style="47" customWidth="1"/>
    <col min="13058" max="13058" width="13" style="47" customWidth="1"/>
    <col min="13059" max="13059" width="9.875" style="47" customWidth="1"/>
    <col min="13060" max="13060" width="61.625" style="47" customWidth="1"/>
    <col min="13061" max="13061" width="85.875" style="47" customWidth="1"/>
    <col min="13062" max="13062" width="71.125" style="47" customWidth="1"/>
    <col min="13063" max="13063" width="59.125" style="47" customWidth="1"/>
    <col min="13064" max="13064" width="71.125" style="47" customWidth="1"/>
    <col min="13065" max="13066" width="59.125" style="47" customWidth="1"/>
    <col min="13067" max="13067" width="32.875" style="47" customWidth="1"/>
    <col min="13068" max="13068" width="38.375" style="47" customWidth="1"/>
    <col min="13069" max="13069" width="45.375" style="47" customWidth="1"/>
    <col min="13070" max="13070" width="36.125" style="47" customWidth="1"/>
    <col min="13071" max="13071" width="28.375" style="47" customWidth="1"/>
    <col min="13072" max="13072" width="33.125" style="47" customWidth="1"/>
    <col min="13073" max="13073" width="33.5" style="47" customWidth="1"/>
    <col min="13074" max="13074" width="20.5" style="47" customWidth="1"/>
    <col min="13075" max="13075" width="51.625" style="47" customWidth="1"/>
    <col min="13076" max="13079" width="9.125" style="47"/>
    <col min="13080" max="13080" width="0" style="47" hidden="1" customWidth="1"/>
    <col min="13081" max="13312" width="9.125" style="47"/>
    <col min="13313" max="13313" width="45.875" style="47" customWidth="1"/>
    <col min="13314" max="13314" width="13" style="47" customWidth="1"/>
    <col min="13315" max="13315" width="9.875" style="47" customWidth="1"/>
    <col min="13316" max="13316" width="61.625" style="47" customWidth="1"/>
    <col min="13317" max="13317" width="85.875" style="47" customWidth="1"/>
    <col min="13318" max="13318" width="71.125" style="47" customWidth="1"/>
    <col min="13319" max="13319" width="59.125" style="47" customWidth="1"/>
    <col min="13320" max="13320" width="71.125" style="47" customWidth="1"/>
    <col min="13321" max="13322" width="59.125" style="47" customWidth="1"/>
    <col min="13323" max="13323" width="32.875" style="47" customWidth="1"/>
    <col min="13324" max="13324" width="38.375" style="47" customWidth="1"/>
    <col min="13325" max="13325" width="45.375" style="47" customWidth="1"/>
    <col min="13326" max="13326" width="36.125" style="47" customWidth="1"/>
    <col min="13327" max="13327" width="28.375" style="47" customWidth="1"/>
    <col min="13328" max="13328" width="33.125" style="47" customWidth="1"/>
    <col min="13329" max="13329" width="33.5" style="47" customWidth="1"/>
    <col min="13330" max="13330" width="20.5" style="47" customWidth="1"/>
    <col min="13331" max="13331" width="51.625" style="47" customWidth="1"/>
    <col min="13332" max="13335" width="9.125" style="47"/>
    <col min="13336" max="13336" width="0" style="47" hidden="1" customWidth="1"/>
    <col min="13337" max="13568" width="9.125" style="47"/>
    <col min="13569" max="13569" width="45.875" style="47" customWidth="1"/>
    <col min="13570" max="13570" width="13" style="47" customWidth="1"/>
    <col min="13571" max="13571" width="9.875" style="47" customWidth="1"/>
    <col min="13572" max="13572" width="61.625" style="47" customWidth="1"/>
    <col min="13573" max="13573" width="85.875" style="47" customWidth="1"/>
    <col min="13574" max="13574" width="71.125" style="47" customWidth="1"/>
    <col min="13575" max="13575" width="59.125" style="47" customWidth="1"/>
    <col min="13576" max="13576" width="71.125" style="47" customWidth="1"/>
    <col min="13577" max="13578" width="59.125" style="47" customWidth="1"/>
    <col min="13579" max="13579" width="32.875" style="47" customWidth="1"/>
    <col min="13580" max="13580" width="38.375" style="47" customWidth="1"/>
    <col min="13581" max="13581" width="45.375" style="47" customWidth="1"/>
    <col min="13582" max="13582" width="36.125" style="47" customWidth="1"/>
    <col min="13583" max="13583" width="28.375" style="47" customWidth="1"/>
    <col min="13584" max="13584" width="33.125" style="47" customWidth="1"/>
    <col min="13585" max="13585" width="33.5" style="47" customWidth="1"/>
    <col min="13586" max="13586" width="20.5" style="47" customWidth="1"/>
    <col min="13587" max="13587" width="51.625" style="47" customWidth="1"/>
    <col min="13588" max="13591" width="9.125" style="47"/>
    <col min="13592" max="13592" width="0" style="47" hidden="1" customWidth="1"/>
    <col min="13593" max="13824" width="9.125" style="47"/>
    <col min="13825" max="13825" width="45.875" style="47" customWidth="1"/>
    <col min="13826" max="13826" width="13" style="47" customWidth="1"/>
    <col min="13827" max="13827" width="9.875" style="47" customWidth="1"/>
    <col min="13828" max="13828" width="61.625" style="47" customWidth="1"/>
    <col min="13829" max="13829" width="85.875" style="47" customWidth="1"/>
    <col min="13830" max="13830" width="71.125" style="47" customWidth="1"/>
    <col min="13831" max="13831" width="59.125" style="47" customWidth="1"/>
    <col min="13832" max="13832" width="71.125" style="47" customWidth="1"/>
    <col min="13833" max="13834" width="59.125" style="47" customWidth="1"/>
    <col min="13835" max="13835" width="32.875" style="47" customWidth="1"/>
    <col min="13836" max="13836" width="38.375" style="47" customWidth="1"/>
    <col min="13837" max="13837" width="45.375" style="47" customWidth="1"/>
    <col min="13838" max="13838" width="36.125" style="47" customWidth="1"/>
    <col min="13839" max="13839" width="28.375" style="47" customWidth="1"/>
    <col min="13840" max="13840" width="33.125" style="47" customWidth="1"/>
    <col min="13841" max="13841" width="33.5" style="47" customWidth="1"/>
    <col min="13842" max="13842" width="20.5" style="47" customWidth="1"/>
    <col min="13843" max="13843" width="51.625" style="47" customWidth="1"/>
    <col min="13844" max="13847" width="9.125" style="47"/>
    <col min="13848" max="13848" width="0" style="47" hidden="1" customWidth="1"/>
    <col min="13849" max="14080" width="9.125" style="47"/>
    <col min="14081" max="14081" width="45.875" style="47" customWidth="1"/>
    <col min="14082" max="14082" width="13" style="47" customWidth="1"/>
    <col min="14083" max="14083" width="9.875" style="47" customWidth="1"/>
    <col min="14084" max="14084" width="61.625" style="47" customWidth="1"/>
    <col min="14085" max="14085" width="85.875" style="47" customWidth="1"/>
    <col min="14086" max="14086" width="71.125" style="47" customWidth="1"/>
    <col min="14087" max="14087" width="59.125" style="47" customWidth="1"/>
    <col min="14088" max="14088" width="71.125" style="47" customWidth="1"/>
    <col min="14089" max="14090" width="59.125" style="47" customWidth="1"/>
    <col min="14091" max="14091" width="32.875" style="47" customWidth="1"/>
    <col min="14092" max="14092" width="38.375" style="47" customWidth="1"/>
    <col min="14093" max="14093" width="45.375" style="47" customWidth="1"/>
    <col min="14094" max="14094" width="36.125" style="47" customWidth="1"/>
    <col min="14095" max="14095" width="28.375" style="47" customWidth="1"/>
    <col min="14096" max="14096" width="33.125" style="47" customWidth="1"/>
    <col min="14097" max="14097" width="33.5" style="47" customWidth="1"/>
    <col min="14098" max="14098" width="20.5" style="47" customWidth="1"/>
    <col min="14099" max="14099" width="51.625" style="47" customWidth="1"/>
    <col min="14100" max="14103" width="9.125" style="47"/>
    <col min="14104" max="14104" width="0" style="47" hidden="1" customWidth="1"/>
    <col min="14105" max="14336" width="9.125" style="47"/>
    <col min="14337" max="14337" width="45.875" style="47" customWidth="1"/>
    <col min="14338" max="14338" width="13" style="47" customWidth="1"/>
    <col min="14339" max="14339" width="9.875" style="47" customWidth="1"/>
    <col min="14340" max="14340" width="61.625" style="47" customWidth="1"/>
    <col min="14341" max="14341" width="85.875" style="47" customWidth="1"/>
    <col min="14342" max="14342" width="71.125" style="47" customWidth="1"/>
    <col min="14343" max="14343" width="59.125" style="47" customWidth="1"/>
    <col min="14344" max="14344" width="71.125" style="47" customWidth="1"/>
    <col min="14345" max="14346" width="59.125" style="47" customWidth="1"/>
    <col min="14347" max="14347" width="32.875" style="47" customWidth="1"/>
    <col min="14348" max="14348" width="38.375" style="47" customWidth="1"/>
    <col min="14349" max="14349" width="45.375" style="47" customWidth="1"/>
    <col min="14350" max="14350" width="36.125" style="47" customWidth="1"/>
    <col min="14351" max="14351" width="28.375" style="47" customWidth="1"/>
    <col min="14352" max="14352" width="33.125" style="47" customWidth="1"/>
    <col min="14353" max="14353" width="33.5" style="47" customWidth="1"/>
    <col min="14354" max="14354" width="20.5" style="47" customWidth="1"/>
    <col min="14355" max="14355" width="51.625" style="47" customWidth="1"/>
    <col min="14356" max="14359" width="9.125" style="47"/>
    <col min="14360" max="14360" width="0" style="47" hidden="1" customWidth="1"/>
    <col min="14361" max="14592" width="9.125" style="47"/>
    <col min="14593" max="14593" width="45.875" style="47" customWidth="1"/>
    <col min="14594" max="14594" width="13" style="47" customWidth="1"/>
    <col min="14595" max="14595" width="9.875" style="47" customWidth="1"/>
    <col min="14596" max="14596" width="61.625" style="47" customWidth="1"/>
    <col min="14597" max="14597" width="85.875" style="47" customWidth="1"/>
    <col min="14598" max="14598" width="71.125" style="47" customWidth="1"/>
    <col min="14599" max="14599" width="59.125" style="47" customWidth="1"/>
    <col min="14600" max="14600" width="71.125" style="47" customWidth="1"/>
    <col min="14601" max="14602" width="59.125" style="47" customWidth="1"/>
    <col min="14603" max="14603" width="32.875" style="47" customWidth="1"/>
    <col min="14604" max="14604" width="38.375" style="47" customWidth="1"/>
    <col min="14605" max="14605" width="45.375" style="47" customWidth="1"/>
    <col min="14606" max="14606" width="36.125" style="47" customWidth="1"/>
    <col min="14607" max="14607" width="28.375" style="47" customWidth="1"/>
    <col min="14608" max="14608" width="33.125" style="47" customWidth="1"/>
    <col min="14609" max="14609" width="33.5" style="47" customWidth="1"/>
    <col min="14610" max="14610" width="20.5" style="47" customWidth="1"/>
    <col min="14611" max="14611" width="51.625" style="47" customWidth="1"/>
    <col min="14612" max="14615" width="9.125" style="47"/>
    <col min="14616" max="14616" width="0" style="47" hidden="1" customWidth="1"/>
    <col min="14617" max="14848" width="9.125" style="47"/>
    <col min="14849" max="14849" width="45.875" style="47" customWidth="1"/>
    <col min="14850" max="14850" width="13" style="47" customWidth="1"/>
    <col min="14851" max="14851" width="9.875" style="47" customWidth="1"/>
    <col min="14852" max="14852" width="61.625" style="47" customWidth="1"/>
    <col min="14853" max="14853" width="85.875" style="47" customWidth="1"/>
    <col min="14854" max="14854" width="71.125" style="47" customWidth="1"/>
    <col min="14855" max="14855" width="59.125" style="47" customWidth="1"/>
    <col min="14856" max="14856" width="71.125" style="47" customWidth="1"/>
    <col min="14857" max="14858" width="59.125" style="47" customWidth="1"/>
    <col min="14859" max="14859" width="32.875" style="47" customWidth="1"/>
    <col min="14860" max="14860" width="38.375" style="47" customWidth="1"/>
    <col min="14861" max="14861" width="45.375" style="47" customWidth="1"/>
    <col min="14862" max="14862" width="36.125" style="47" customWidth="1"/>
    <col min="14863" max="14863" width="28.375" style="47" customWidth="1"/>
    <col min="14864" max="14864" width="33.125" style="47" customWidth="1"/>
    <col min="14865" max="14865" width="33.5" style="47" customWidth="1"/>
    <col min="14866" max="14866" width="20.5" style="47" customWidth="1"/>
    <col min="14867" max="14867" width="51.625" style="47" customWidth="1"/>
    <col min="14868" max="14871" width="9.125" style="47"/>
    <col min="14872" max="14872" width="0" style="47" hidden="1" customWidth="1"/>
    <col min="14873" max="15104" width="9.125" style="47"/>
    <col min="15105" max="15105" width="45.875" style="47" customWidth="1"/>
    <col min="15106" max="15106" width="13" style="47" customWidth="1"/>
    <col min="15107" max="15107" width="9.875" style="47" customWidth="1"/>
    <col min="15108" max="15108" width="61.625" style="47" customWidth="1"/>
    <col min="15109" max="15109" width="85.875" style="47" customWidth="1"/>
    <col min="15110" max="15110" width="71.125" style="47" customWidth="1"/>
    <col min="15111" max="15111" width="59.125" style="47" customWidth="1"/>
    <col min="15112" max="15112" width="71.125" style="47" customWidth="1"/>
    <col min="15113" max="15114" width="59.125" style="47" customWidth="1"/>
    <col min="15115" max="15115" width="32.875" style="47" customWidth="1"/>
    <col min="15116" max="15116" width="38.375" style="47" customWidth="1"/>
    <col min="15117" max="15117" width="45.375" style="47" customWidth="1"/>
    <col min="15118" max="15118" width="36.125" style="47" customWidth="1"/>
    <col min="15119" max="15119" width="28.375" style="47" customWidth="1"/>
    <col min="15120" max="15120" width="33.125" style="47" customWidth="1"/>
    <col min="15121" max="15121" width="33.5" style="47" customWidth="1"/>
    <col min="15122" max="15122" width="20.5" style="47" customWidth="1"/>
    <col min="15123" max="15123" width="51.625" style="47" customWidth="1"/>
    <col min="15124" max="15127" width="9.125" style="47"/>
    <col min="15128" max="15128" width="0" style="47" hidden="1" customWidth="1"/>
    <col min="15129" max="15360" width="9.125" style="47"/>
    <col min="15361" max="15361" width="45.875" style="47" customWidth="1"/>
    <col min="15362" max="15362" width="13" style="47" customWidth="1"/>
    <col min="15363" max="15363" width="9.875" style="47" customWidth="1"/>
    <col min="15364" max="15364" width="61.625" style="47" customWidth="1"/>
    <col min="15365" max="15365" width="85.875" style="47" customWidth="1"/>
    <col min="15366" max="15366" width="71.125" style="47" customWidth="1"/>
    <col min="15367" max="15367" width="59.125" style="47" customWidth="1"/>
    <col min="15368" max="15368" width="71.125" style="47" customWidth="1"/>
    <col min="15369" max="15370" width="59.125" style="47" customWidth="1"/>
    <col min="15371" max="15371" width="32.875" style="47" customWidth="1"/>
    <col min="15372" max="15372" width="38.375" style="47" customWidth="1"/>
    <col min="15373" max="15373" width="45.375" style="47" customWidth="1"/>
    <col min="15374" max="15374" width="36.125" style="47" customWidth="1"/>
    <col min="15375" max="15375" width="28.375" style="47" customWidth="1"/>
    <col min="15376" max="15376" width="33.125" style="47" customWidth="1"/>
    <col min="15377" max="15377" width="33.5" style="47" customWidth="1"/>
    <col min="15378" max="15378" width="20.5" style="47" customWidth="1"/>
    <col min="15379" max="15379" width="51.625" style="47" customWidth="1"/>
    <col min="15380" max="15383" width="9.125" style="47"/>
    <col min="15384" max="15384" width="0" style="47" hidden="1" customWidth="1"/>
    <col min="15385" max="15616" width="9.125" style="47"/>
    <col min="15617" max="15617" width="45.875" style="47" customWidth="1"/>
    <col min="15618" max="15618" width="13" style="47" customWidth="1"/>
    <col min="15619" max="15619" width="9.875" style="47" customWidth="1"/>
    <col min="15620" max="15620" width="61.625" style="47" customWidth="1"/>
    <col min="15621" max="15621" width="85.875" style="47" customWidth="1"/>
    <col min="15622" max="15622" width="71.125" style="47" customWidth="1"/>
    <col min="15623" max="15623" width="59.125" style="47" customWidth="1"/>
    <col min="15624" max="15624" width="71.125" style="47" customWidth="1"/>
    <col min="15625" max="15626" width="59.125" style="47" customWidth="1"/>
    <col min="15627" max="15627" width="32.875" style="47" customWidth="1"/>
    <col min="15628" max="15628" width="38.375" style="47" customWidth="1"/>
    <col min="15629" max="15629" width="45.375" style="47" customWidth="1"/>
    <col min="15630" max="15630" width="36.125" style="47" customWidth="1"/>
    <col min="15631" max="15631" width="28.375" style="47" customWidth="1"/>
    <col min="15632" max="15632" width="33.125" style="47" customWidth="1"/>
    <col min="15633" max="15633" width="33.5" style="47" customWidth="1"/>
    <col min="15634" max="15634" width="20.5" style="47" customWidth="1"/>
    <col min="15635" max="15635" width="51.625" style="47" customWidth="1"/>
    <col min="15636" max="15639" width="9.125" style="47"/>
    <col min="15640" max="15640" width="0" style="47" hidden="1" customWidth="1"/>
    <col min="15641" max="15872" width="9.125" style="47"/>
    <col min="15873" max="15873" width="45.875" style="47" customWidth="1"/>
    <col min="15874" max="15874" width="13" style="47" customWidth="1"/>
    <col min="15875" max="15875" width="9.875" style="47" customWidth="1"/>
    <col min="15876" max="15876" width="61.625" style="47" customWidth="1"/>
    <col min="15877" max="15877" width="85.875" style="47" customWidth="1"/>
    <col min="15878" max="15878" width="71.125" style="47" customWidth="1"/>
    <col min="15879" max="15879" width="59.125" style="47" customWidth="1"/>
    <col min="15880" max="15880" width="71.125" style="47" customWidth="1"/>
    <col min="15881" max="15882" width="59.125" style="47" customWidth="1"/>
    <col min="15883" max="15883" width="32.875" style="47" customWidth="1"/>
    <col min="15884" max="15884" width="38.375" style="47" customWidth="1"/>
    <col min="15885" max="15885" width="45.375" style="47" customWidth="1"/>
    <col min="15886" max="15886" width="36.125" style="47" customWidth="1"/>
    <col min="15887" max="15887" width="28.375" style="47" customWidth="1"/>
    <col min="15888" max="15888" width="33.125" style="47" customWidth="1"/>
    <col min="15889" max="15889" width="33.5" style="47" customWidth="1"/>
    <col min="15890" max="15890" width="20.5" style="47" customWidth="1"/>
    <col min="15891" max="15891" width="51.625" style="47" customWidth="1"/>
    <col min="15892" max="15895" width="9.125" style="47"/>
    <col min="15896" max="15896" width="0" style="47" hidden="1" customWidth="1"/>
    <col min="15897" max="16128" width="9.125" style="47"/>
    <col min="16129" max="16129" width="45.875" style="47" customWidth="1"/>
    <col min="16130" max="16130" width="13" style="47" customWidth="1"/>
    <col min="16131" max="16131" width="9.875" style="47" customWidth="1"/>
    <col min="16132" max="16132" width="61.625" style="47" customWidth="1"/>
    <col min="16133" max="16133" width="85.875" style="47" customWidth="1"/>
    <col min="16134" max="16134" width="71.125" style="47" customWidth="1"/>
    <col min="16135" max="16135" width="59.125" style="47" customWidth="1"/>
    <col min="16136" max="16136" width="71.125" style="47" customWidth="1"/>
    <col min="16137" max="16138" width="59.125" style="47" customWidth="1"/>
    <col min="16139" max="16139" width="32.875" style="47" customWidth="1"/>
    <col min="16140" max="16140" width="38.375" style="47" customWidth="1"/>
    <col min="16141" max="16141" width="45.375" style="47" customWidth="1"/>
    <col min="16142" max="16142" width="36.125" style="47" customWidth="1"/>
    <col min="16143" max="16143" width="28.375" style="47" customWidth="1"/>
    <col min="16144" max="16144" width="33.125" style="47" customWidth="1"/>
    <col min="16145" max="16145" width="33.5" style="47" customWidth="1"/>
    <col min="16146" max="16146" width="20.5" style="47" customWidth="1"/>
    <col min="16147" max="16147" width="51.625" style="47" customWidth="1"/>
    <col min="16148" max="16151" width="9.125" style="47"/>
    <col min="16152" max="16152" width="0" style="47" hidden="1" customWidth="1"/>
    <col min="16153" max="16384" width="9.125" style="47"/>
  </cols>
  <sheetData>
    <row r="1" spans="1:24" ht="34.5" customHeight="1" x14ac:dyDescent="0.4">
      <c r="A1" s="381" t="str">
        <f>'[1]2- OBJETIVOS E METAS'!A1:S1</f>
        <v>CAU/.....</v>
      </c>
      <c r="B1" s="381"/>
      <c r="C1" s="381"/>
      <c r="D1" s="381"/>
      <c r="E1" s="381"/>
      <c r="F1" s="381"/>
      <c r="G1" s="381"/>
    </row>
    <row r="2" spans="1:24" ht="43.5" customHeight="1" x14ac:dyDescent="0.4">
      <c r="A2" s="141"/>
      <c r="E2" s="142"/>
    </row>
    <row r="3" spans="1:24" s="149" customFormat="1" ht="28.5" customHeight="1" x14ac:dyDescent="0.4">
      <c r="A3" s="143" t="s">
        <v>234</v>
      </c>
      <c r="B3" s="143"/>
      <c r="C3" s="143"/>
      <c r="D3" s="143"/>
      <c r="E3" s="143"/>
      <c r="F3" s="144"/>
      <c r="G3" s="143"/>
      <c r="H3" s="144"/>
      <c r="I3" s="143"/>
      <c r="J3" s="143"/>
      <c r="K3" s="145"/>
      <c r="L3" s="145"/>
      <c r="M3" s="145"/>
      <c r="N3" s="146"/>
      <c r="O3" s="146"/>
      <c r="P3" s="145"/>
      <c r="Q3" s="146"/>
      <c r="R3" s="147"/>
      <c r="S3" s="148"/>
    </row>
    <row r="4" spans="1:24" s="149" customFormat="1" ht="26.25" x14ac:dyDescent="0.4">
      <c r="A4" s="150" t="s">
        <v>235</v>
      </c>
      <c r="B4" s="151"/>
      <c r="C4" s="151"/>
      <c r="D4" s="151"/>
      <c r="E4" s="151"/>
      <c r="F4" s="151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</row>
    <row r="5" spans="1:24" s="149" customFormat="1" ht="26.25" x14ac:dyDescent="0.4">
      <c r="A5" s="150" t="s">
        <v>236</v>
      </c>
      <c r="B5" s="154"/>
      <c r="C5" s="154"/>
      <c r="D5" s="154"/>
      <c r="E5" s="154"/>
      <c r="F5" s="154"/>
      <c r="G5" s="154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24" s="149" customFormat="1" ht="26.25" x14ac:dyDescent="0.4">
      <c r="A6" s="150" t="s">
        <v>237</v>
      </c>
      <c r="B6" s="154"/>
      <c r="C6" s="154"/>
      <c r="D6" s="154"/>
      <c r="E6" s="154"/>
      <c r="F6" s="154"/>
      <c r="G6" s="154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24" s="149" customFormat="1" ht="26.25" x14ac:dyDescent="0.4">
      <c r="A7" s="150" t="s">
        <v>238</v>
      </c>
      <c r="B7" s="154"/>
      <c r="C7" s="154"/>
      <c r="D7" s="154"/>
      <c r="E7" s="154"/>
      <c r="F7" s="154"/>
      <c r="G7" s="154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24" s="149" customFormat="1" ht="26.25" x14ac:dyDescent="0.4">
      <c r="A8" s="150" t="s">
        <v>239</v>
      </c>
      <c r="B8" s="154"/>
      <c r="C8" s="154"/>
      <c r="D8" s="154"/>
      <c r="E8" s="154"/>
      <c r="F8" s="154"/>
      <c r="G8" s="154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24" s="149" customFormat="1" ht="27" thickBot="1" x14ac:dyDescent="0.45">
      <c r="A9" s="155"/>
      <c r="B9" s="155"/>
      <c r="C9" s="155"/>
      <c r="D9" s="155"/>
      <c r="E9" s="155"/>
      <c r="F9" s="155"/>
      <c r="G9" s="155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</row>
    <row r="10" spans="1:24" s="149" customFormat="1" ht="56.45" customHeight="1" thickBot="1" x14ac:dyDescent="0.45">
      <c r="A10" s="382"/>
      <c r="B10" s="383"/>
      <c r="C10" s="383"/>
      <c r="D10" s="383"/>
      <c r="E10" s="384"/>
      <c r="F10" s="385" t="s">
        <v>240</v>
      </c>
      <c r="G10" s="386"/>
      <c r="H10" s="385" t="s">
        <v>241</v>
      </c>
      <c r="I10" s="387"/>
      <c r="J10" s="388" t="s">
        <v>242</v>
      </c>
      <c r="K10" s="385" t="s">
        <v>243</v>
      </c>
      <c r="L10" s="386"/>
      <c r="M10" s="386"/>
      <c r="N10" s="386"/>
      <c r="O10" s="386"/>
      <c r="P10" s="386"/>
      <c r="Q10" s="386"/>
      <c r="R10" s="387"/>
      <c r="S10" s="392" t="s">
        <v>244</v>
      </c>
      <c r="X10" s="156" t="s">
        <v>116</v>
      </c>
    </row>
    <row r="11" spans="1:24" s="149" customFormat="1" ht="49.5" customHeight="1" thickBot="1" x14ac:dyDescent="0.45">
      <c r="A11" s="395" t="s">
        <v>38</v>
      </c>
      <c r="B11" s="395" t="s">
        <v>245</v>
      </c>
      <c r="C11" s="395" t="s">
        <v>246</v>
      </c>
      <c r="D11" s="395" t="s">
        <v>39</v>
      </c>
      <c r="E11" s="396" t="s">
        <v>247</v>
      </c>
      <c r="F11" s="397" t="s">
        <v>248</v>
      </c>
      <c r="G11" s="396" t="s">
        <v>249</v>
      </c>
      <c r="H11" s="397" t="s">
        <v>250</v>
      </c>
      <c r="I11" s="391" t="s">
        <v>251</v>
      </c>
      <c r="J11" s="389"/>
      <c r="K11" s="414" t="s">
        <v>252</v>
      </c>
      <c r="L11" s="415" t="s">
        <v>253</v>
      </c>
      <c r="M11" s="415" t="s">
        <v>254</v>
      </c>
      <c r="N11" s="415" t="s">
        <v>255</v>
      </c>
      <c r="O11" s="416" t="s">
        <v>256</v>
      </c>
      <c r="P11" s="418" t="s">
        <v>257</v>
      </c>
      <c r="Q11" s="418"/>
      <c r="R11" s="418"/>
      <c r="S11" s="393"/>
      <c r="X11" s="156" t="s">
        <v>130</v>
      </c>
    </row>
    <row r="12" spans="1:24" s="149" customFormat="1" ht="43.15" customHeight="1" thickBot="1" x14ac:dyDescent="0.45">
      <c r="A12" s="395"/>
      <c r="B12" s="395"/>
      <c r="C12" s="395"/>
      <c r="D12" s="395"/>
      <c r="E12" s="396"/>
      <c r="F12" s="397"/>
      <c r="G12" s="396"/>
      <c r="H12" s="397"/>
      <c r="I12" s="391"/>
      <c r="J12" s="390"/>
      <c r="K12" s="414"/>
      <c r="L12" s="415"/>
      <c r="M12" s="415"/>
      <c r="N12" s="415"/>
      <c r="O12" s="417"/>
      <c r="P12" s="157" t="s">
        <v>258</v>
      </c>
      <c r="Q12" s="157" t="s">
        <v>259</v>
      </c>
      <c r="R12" s="158" t="s">
        <v>260</v>
      </c>
      <c r="S12" s="394"/>
      <c r="X12" s="156" t="s">
        <v>100</v>
      </c>
    </row>
    <row r="13" spans="1:24" ht="39" customHeight="1" thickBot="1" x14ac:dyDescent="0.3">
      <c r="A13" s="26"/>
      <c r="B13" s="26"/>
      <c r="C13" s="26"/>
      <c r="D13" s="26"/>
      <c r="E13" s="159"/>
      <c r="F13" s="160"/>
      <c r="G13" s="161"/>
      <c r="H13" s="160"/>
      <c r="I13" s="162"/>
      <c r="J13" s="163"/>
      <c r="K13" s="160"/>
      <c r="L13" s="26"/>
      <c r="M13" s="164">
        <f>K13+L13</f>
        <v>0</v>
      </c>
      <c r="N13" s="26"/>
      <c r="O13" s="165">
        <f>IFERROR(N13/K13*100,)</f>
        <v>0</v>
      </c>
      <c r="P13" s="26"/>
      <c r="Q13" s="161"/>
      <c r="R13" s="161">
        <f>IFERROR(Q13/P13,)</f>
        <v>0</v>
      </c>
      <c r="S13" s="166"/>
      <c r="X13" s="156" t="s">
        <v>110</v>
      </c>
    </row>
    <row r="14" spans="1:24" ht="39" customHeight="1" thickBot="1" x14ac:dyDescent="0.3">
      <c r="A14" s="26"/>
      <c r="B14" s="26"/>
      <c r="C14" s="26"/>
      <c r="D14" s="26"/>
      <c r="E14" s="159"/>
      <c r="F14" s="160"/>
      <c r="G14" s="161"/>
      <c r="H14" s="160"/>
      <c r="I14" s="162"/>
      <c r="J14" s="163"/>
      <c r="K14" s="160"/>
      <c r="L14" s="26"/>
      <c r="M14" s="164">
        <f t="shared" ref="M14:M77" si="0">K14+L14</f>
        <v>0</v>
      </c>
      <c r="N14" s="26"/>
      <c r="O14" s="165">
        <f t="shared" ref="O14:O77" si="1">IFERROR(N14/K14*100,)</f>
        <v>0</v>
      </c>
      <c r="P14" s="26"/>
      <c r="Q14" s="26"/>
      <c r="R14" s="161">
        <f t="shared" ref="R14:R77" si="2">IFERROR(Q14/P14,)</f>
        <v>0</v>
      </c>
      <c r="S14" s="167"/>
      <c r="X14" s="156" t="s">
        <v>122</v>
      </c>
    </row>
    <row r="15" spans="1:24" ht="39" customHeight="1" thickBot="1" x14ac:dyDescent="0.3">
      <c r="A15" s="26"/>
      <c r="B15" s="26"/>
      <c r="C15" s="26"/>
      <c r="D15" s="26"/>
      <c r="E15" s="159"/>
      <c r="F15" s="160"/>
      <c r="G15" s="161"/>
      <c r="H15" s="160"/>
      <c r="I15" s="162"/>
      <c r="J15" s="163"/>
      <c r="K15" s="160"/>
      <c r="L15" s="26"/>
      <c r="M15" s="164">
        <f t="shared" si="0"/>
        <v>0</v>
      </c>
      <c r="N15" s="26"/>
      <c r="O15" s="165">
        <f t="shared" si="1"/>
        <v>0</v>
      </c>
      <c r="P15" s="26"/>
      <c r="Q15" s="26"/>
      <c r="R15" s="161">
        <f t="shared" si="2"/>
        <v>0</v>
      </c>
      <c r="S15" s="167"/>
      <c r="X15" s="156" t="s">
        <v>118</v>
      </c>
    </row>
    <row r="16" spans="1:24" ht="39" customHeight="1" thickBot="1" x14ac:dyDescent="0.3">
      <c r="A16" s="26"/>
      <c r="B16" s="26"/>
      <c r="C16" s="26"/>
      <c r="D16" s="26"/>
      <c r="E16" s="159"/>
      <c r="F16" s="160"/>
      <c r="G16" s="161"/>
      <c r="H16" s="160"/>
      <c r="I16" s="162"/>
      <c r="J16" s="163"/>
      <c r="K16" s="160"/>
      <c r="L16" s="26"/>
      <c r="M16" s="164">
        <f t="shared" si="0"/>
        <v>0</v>
      </c>
      <c r="N16" s="26"/>
      <c r="O16" s="165">
        <f t="shared" si="1"/>
        <v>0</v>
      </c>
      <c r="P16" s="26"/>
      <c r="Q16" s="26"/>
      <c r="R16" s="161">
        <f t="shared" si="2"/>
        <v>0</v>
      </c>
      <c r="S16" s="167"/>
      <c r="X16" s="156" t="s">
        <v>132</v>
      </c>
    </row>
    <row r="17" spans="1:24" ht="39" customHeight="1" thickBot="1" x14ac:dyDescent="0.3">
      <c r="A17" s="26"/>
      <c r="B17" s="26"/>
      <c r="C17" s="26"/>
      <c r="D17" s="26"/>
      <c r="E17" s="159"/>
      <c r="F17" s="160"/>
      <c r="G17" s="161"/>
      <c r="H17" s="160"/>
      <c r="I17" s="162"/>
      <c r="J17" s="163"/>
      <c r="K17" s="160"/>
      <c r="L17" s="26"/>
      <c r="M17" s="164">
        <f t="shared" si="0"/>
        <v>0</v>
      </c>
      <c r="N17" s="26"/>
      <c r="O17" s="165">
        <f t="shared" si="1"/>
        <v>0</v>
      </c>
      <c r="P17" s="26"/>
      <c r="Q17" s="26"/>
      <c r="R17" s="161">
        <f t="shared" si="2"/>
        <v>0</v>
      </c>
      <c r="S17" s="167"/>
      <c r="X17" s="156" t="s">
        <v>85</v>
      </c>
    </row>
    <row r="18" spans="1:24" ht="39" customHeight="1" thickBot="1" x14ac:dyDescent="0.3">
      <c r="A18" s="26"/>
      <c r="B18" s="26"/>
      <c r="C18" s="26"/>
      <c r="D18" s="26"/>
      <c r="E18" s="159"/>
      <c r="F18" s="160"/>
      <c r="G18" s="161"/>
      <c r="H18" s="160"/>
      <c r="I18" s="162"/>
      <c r="J18" s="163"/>
      <c r="K18" s="160"/>
      <c r="L18" s="26"/>
      <c r="M18" s="164">
        <f t="shared" si="0"/>
        <v>0</v>
      </c>
      <c r="N18" s="26"/>
      <c r="O18" s="165">
        <f t="shared" si="1"/>
        <v>0</v>
      </c>
      <c r="P18" s="26"/>
      <c r="Q18" s="26"/>
      <c r="R18" s="161">
        <f t="shared" si="2"/>
        <v>0</v>
      </c>
      <c r="S18" s="167"/>
      <c r="X18" s="156" t="s">
        <v>107</v>
      </c>
    </row>
    <row r="19" spans="1:24" ht="39" customHeight="1" thickBot="1" x14ac:dyDescent="0.3">
      <c r="A19" s="26"/>
      <c r="B19" s="26"/>
      <c r="C19" s="26"/>
      <c r="D19" s="26"/>
      <c r="E19" s="159"/>
      <c r="F19" s="160"/>
      <c r="G19" s="161"/>
      <c r="H19" s="160"/>
      <c r="I19" s="162"/>
      <c r="J19" s="163"/>
      <c r="K19" s="160"/>
      <c r="L19" s="26"/>
      <c r="M19" s="164">
        <f t="shared" si="0"/>
        <v>0</v>
      </c>
      <c r="N19" s="26"/>
      <c r="O19" s="165">
        <f t="shared" si="1"/>
        <v>0</v>
      </c>
      <c r="P19" s="26"/>
      <c r="Q19" s="26"/>
      <c r="R19" s="161">
        <f t="shared" si="2"/>
        <v>0</v>
      </c>
      <c r="S19" s="167"/>
      <c r="X19" s="156" t="s">
        <v>131</v>
      </c>
    </row>
    <row r="20" spans="1:24" ht="39" customHeight="1" thickBot="1" x14ac:dyDescent="0.3">
      <c r="A20" s="26"/>
      <c r="B20" s="26"/>
      <c r="C20" s="26"/>
      <c r="D20" s="26"/>
      <c r="E20" s="159"/>
      <c r="F20" s="160"/>
      <c r="G20" s="161"/>
      <c r="H20" s="160"/>
      <c r="I20" s="162"/>
      <c r="J20" s="163"/>
      <c r="K20" s="160"/>
      <c r="L20" s="26"/>
      <c r="M20" s="164">
        <f t="shared" si="0"/>
        <v>0</v>
      </c>
      <c r="N20" s="26"/>
      <c r="O20" s="165">
        <f t="shared" si="1"/>
        <v>0</v>
      </c>
      <c r="P20" s="26"/>
      <c r="Q20" s="26"/>
      <c r="R20" s="161">
        <f t="shared" si="2"/>
        <v>0</v>
      </c>
      <c r="S20" s="167"/>
      <c r="X20" s="156" t="s">
        <v>74</v>
      </c>
    </row>
    <row r="21" spans="1:24" ht="39" customHeight="1" thickBot="1" x14ac:dyDescent="0.3">
      <c r="A21" s="26"/>
      <c r="B21" s="26"/>
      <c r="C21" s="26"/>
      <c r="D21" s="26"/>
      <c r="E21" s="159"/>
      <c r="F21" s="160"/>
      <c r="G21" s="161"/>
      <c r="H21" s="160"/>
      <c r="I21" s="162"/>
      <c r="J21" s="163"/>
      <c r="K21" s="160"/>
      <c r="L21" s="26"/>
      <c r="M21" s="164">
        <f t="shared" si="0"/>
        <v>0</v>
      </c>
      <c r="N21" s="26"/>
      <c r="O21" s="165">
        <f t="shared" si="1"/>
        <v>0</v>
      </c>
      <c r="P21" s="26"/>
      <c r="Q21" s="26"/>
      <c r="R21" s="161">
        <f t="shared" si="2"/>
        <v>0</v>
      </c>
      <c r="S21" s="167"/>
      <c r="X21" s="156" t="s">
        <v>89</v>
      </c>
    </row>
    <row r="22" spans="1:24" ht="39" customHeight="1" thickBot="1" x14ac:dyDescent="0.3">
      <c r="A22" s="26"/>
      <c r="B22" s="26"/>
      <c r="C22" s="26"/>
      <c r="D22" s="26"/>
      <c r="E22" s="159"/>
      <c r="F22" s="160"/>
      <c r="G22" s="161"/>
      <c r="H22" s="160"/>
      <c r="I22" s="162"/>
      <c r="J22" s="163"/>
      <c r="K22" s="160"/>
      <c r="L22" s="26"/>
      <c r="M22" s="164">
        <f t="shared" si="0"/>
        <v>0</v>
      </c>
      <c r="N22" s="26"/>
      <c r="O22" s="165">
        <f t="shared" si="1"/>
        <v>0</v>
      </c>
      <c r="P22" s="26"/>
      <c r="Q22" s="26"/>
      <c r="R22" s="161">
        <f t="shared" si="2"/>
        <v>0</v>
      </c>
      <c r="S22" s="167"/>
      <c r="X22" s="156" t="s">
        <v>104</v>
      </c>
    </row>
    <row r="23" spans="1:24" ht="39" customHeight="1" thickBot="1" x14ac:dyDescent="0.3">
      <c r="A23" s="26"/>
      <c r="B23" s="26"/>
      <c r="C23" s="26"/>
      <c r="D23" s="26"/>
      <c r="E23" s="159"/>
      <c r="F23" s="160"/>
      <c r="G23" s="161"/>
      <c r="H23" s="160"/>
      <c r="I23" s="162"/>
      <c r="J23" s="163"/>
      <c r="K23" s="160"/>
      <c r="L23" s="26"/>
      <c r="M23" s="164">
        <f t="shared" si="0"/>
        <v>0</v>
      </c>
      <c r="N23" s="26"/>
      <c r="O23" s="165">
        <f t="shared" si="1"/>
        <v>0</v>
      </c>
      <c r="P23" s="26"/>
      <c r="Q23" s="26"/>
      <c r="R23" s="161">
        <f t="shared" si="2"/>
        <v>0</v>
      </c>
      <c r="S23" s="167"/>
      <c r="X23" s="156" t="s">
        <v>124</v>
      </c>
    </row>
    <row r="24" spans="1:24" ht="39" customHeight="1" thickBot="1" x14ac:dyDescent="0.3">
      <c r="A24" s="26"/>
      <c r="B24" s="26"/>
      <c r="C24" s="26"/>
      <c r="D24" s="26"/>
      <c r="E24" s="159"/>
      <c r="F24" s="160"/>
      <c r="G24" s="161"/>
      <c r="H24" s="160"/>
      <c r="I24" s="162"/>
      <c r="J24" s="163"/>
      <c r="K24" s="160"/>
      <c r="L24" s="26"/>
      <c r="M24" s="164">
        <f t="shared" si="0"/>
        <v>0</v>
      </c>
      <c r="N24" s="26"/>
      <c r="O24" s="165">
        <f t="shared" si="1"/>
        <v>0</v>
      </c>
      <c r="P24" s="26"/>
      <c r="Q24" s="26"/>
      <c r="R24" s="161">
        <f t="shared" si="2"/>
        <v>0</v>
      </c>
      <c r="S24" s="167"/>
      <c r="X24" s="156" t="s">
        <v>78</v>
      </c>
    </row>
    <row r="25" spans="1:24" ht="39" customHeight="1" x14ac:dyDescent="0.25">
      <c r="A25" s="26"/>
      <c r="B25" s="26"/>
      <c r="C25" s="26"/>
      <c r="D25" s="26"/>
      <c r="E25" s="159"/>
      <c r="F25" s="160"/>
      <c r="G25" s="161"/>
      <c r="H25" s="160"/>
      <c r="I25" s="162"/>
      <c r="J25" s="163"/>
      <c r="K25" s="160"/>
      <c r="L25" s="26"/>
      <c r="M25" s="164">
        <f t="shared" si="0"/>
        <v>0</v>
      </c>
      <c r="N25" s="26"/>
      <c r="O25" s="165">
        <f t="shared" si="1"/>
        <v>0</v>
      </c>
      <c r="P25" s="26"/>
      <c r="Q25" s="26"/>
      <c r="R25" s="161">
        <f t="shared" si="2"/>
        <v>0</v>
      </c>
      <c r="S25" s="167"/>
      <c r="X25" s="156" t="s">
        <v>77</v>
      </c>
    </row>
    <row r="26" spans="1:24" ht="39" customHeight="1" thickBot="1" x14ac:dyDescent="0.5">
      <c r="A26" s="26"/>
      <c r="B26" s="26"/>
      <c r="C26" s="26"/>
      <c r="D26" s="26"/>
      <c r="E26" s="159"/>
      <c r="F26" s="160"/>
      <c r="G26" s="161"/>
      <c r="H26" s="160"/>
      <c r="I26" s="162"/>
      <c r="J26" s="163"/>
      <c r="K26" s="160"/>
      <c r="L26" s="26"/>
      <c r="M26" s="164">
        <f t="shared" si="0"/>
        <v>0</v>
      </c>
      <c r="N26" s="26"/>
      <c r="O26" s="165">
        <f t="shared" si="1"/>
        <v>0</v>
      </c>
      <c r="P26" s="26"/>
      <c r="Q26" s="26"/>
      <c r="R26" s="161">
        <f t="shared" si="2"/>
        <v>0</v>
      </c>
      <c r="S26" s="167"/>
      <c r="X26" s="168"/>
    </row>
    <row r="27" spans="1:24" ht="39" customHeight="1" x14ac:dyDescent="0.25">
      <c r="A27" s="26"/>
      <c r="B27" s="26"/>
      <c r="C27" s="26"/>
      <c r="D27" s="26"/>
      <c r="E27" s="159"/>
      <c r="F27" s="160"/>
      <c r="G27" s="161"/>
      <c r="H27" s="160"/>
      <c r="I27" s="162"/>
      <c r="J27" s="163"/>
      <c r="K27" s="160"/>
      <c r="L27" s="26"/>
      <c r="M27" s="164">
        <f t="shared" si="0"/>
        <v>0</v>
      </c>
      <c r="N27" s="26"/>
      <c r="O27" s="165">
        <f t="shared" si="1"/>
        <v>0</v>
      </c>
      <c r="P27" s="26"/>
      <c r="Q27" s="26"/>
      <c r="R27" s="161">
        <f t="shared" si="2"/>
        <v>0</v>
      </c>
      <c r="S27" s="167"/>
    </row>
    <row r="28" spans="1:24" ht="39" customHeight="1" x14ac:dyDescent="0.25">
      <c r="A28" s="26"/>
      <c r="B28" s="26"/>
      <c r="C28" s="26"/>
      <c r="D28" s="26"/>
      <c r="E28" s="159"/>
      <c r="F28" s="160"/>
      <c r="G28" s="161"/>
      <c r="H28" s="160"/>
      <c r="I28" s="162"/>
      <c r="J28" s="163"/>
      <c r="K28" s="160"/>
      <c r="L28" s="26"/>
      <c r="M28" s="164">
        <f t="shared" si="0"/>
        <v>0</v>
      </c>
      <c r="N28" s="26"/>
      <c r="O28" s="165">
        <f t="shared" si="1"/>
        <v>0</v>
      </c>
      <c r="P28" s="26"/>
      <c r="Q28" s="26"/>
      <c r="R28" s="161">
        <f t="shared" si="2"/>
        <v>0</v>
      </c>
      <c r="S28" s="167"/>
    </row>
    <row r="29" spans="1:24" ht="39" customHeight="1" x14ac:dyDescent="0.25">
      <c r="A29" s="26"/>
      <c r="B29" s="26"/>
      <c r="C29" s="26"/>
      <c r="D29" s="26"/>
      <c r="E29" s="159"/>
      <c r="F29" s="160"/>
      <c r="G29" s="161"/>
      <c r="H29" s="160"/>
      <c r="I29" s="162"/>
      <c r="J29" s="163"/>
      <c r="K29" s="160"/>
      <c r="L29" s="26"/>
      <c r="M29" s="164">
        <f t="shared" si="0"/>
        <v>0</v>
      </c>
      <c r="N29" s="26"/>
      <c r="O29" s="165">
        <f t="shared" si="1"/>
        <v>0</v>
      </c>
      <c r="P29" s="26"/>
      <c r="Q29" s="26"/>
      <c r="R29" s="161">
        <f t="shared" si="2"/>
        <v>0</v>
      </c>
      <c r="S29" s="167"/>
    </row>
    <row r="30" spans="1:24" ht="39" customHeight="1" x14ac:dyDescent="0.25">
      <c r="A30" s="26"/>
      <c r="B30" s="26"/>
      <c r="C30" s="26"/>
      <c r="D30" s="26"/>
      <c r="E30" s="159"/>
      <c r="F30" s="160"/>
      <c r="G30" s="161"/>
      <c r="H30" s="160"/>
      <c r="I30" s="162"/>
      <c r="J30" s="163"/>
      <c r="K30" s="160"/>
      <c r="L30" s="26"/>
      <c r="M30" s="164">
        <f t="shared" si="0"/>
        <v>0</v>
      </c>
      <c r="N30" s="26"/>
      <c r="O30" s="165">
        <f t="shared" si="1"/>
        <v>0</v>
      </c>
      <c r="P30" s="26"/>
      <c r="Q30" s="26"/>
      <c r="R30" s="161">
        <f t="shared" si="2"/>
        <v>0</v>
      </c>
      <c r="S30" s="167"/>
    </row>
    <row r="31" spans="1:24" ht="39" customHeight="1" x14ac:dyDescent="0.25">
      <c r="A31" s="26"/>
      <c r="B31" s="26"/>
      <c r="C31" s="26"/>
      <c r="D31" s="26"/>
      <c r="E31" s="159"/>
      <c r="F31" s="160"/>
      <c r="G31" s="161"/>
      <c r="H31" s="160"/>
      <c r="I31" s="162"/>
      <c r="J31" s="163"/>
      <c r="K31" s="160"/>
      <c r="L31" s="26"/>
      <c r="M31" s="164">
        <f t="shared" si="0"/>
        <v>0</v>
      </c>
      <c r="N31" s="26"/>
      <c r="O31" s="165">
        <f t="shared" si="1"/>
        <v>0</v>
      </c>
      <c r="P31" s="26"/>
      <c r="Q31" s="26"/>
      <c r="R31" s="161">
        <f t="shared" si="2"/>
        <v>0</v>
      </c>
      <c r="S31" s="167"/>
    </row>
    <row r="32" spans="1:24" ht="39" customHeight="1" x14ac:dyDescent="0.25">
      <c r="A32" s="26"/>
      <c r="B32" s="26"/>
      <c r="C32" s="26"/>
      <c r="D32" s="26"/>
      <c r="E32" s="159"/>
      <c r="F32" s="160"/>
      <c r="G32" s="161"/>
      <c r="H32" s="160"/>
      <c r="I32" s="162"/>
      <c r="J32" s="163"/>
      <c r="K32" s="160"/>
      <c r="L32" s="26"/>
      <c r="M32" s="164">
        <f t="shared" si="0"/>
        <v>0</v>
      </c>
      <c r="N32" s="26"/>
      <c r="O32" s="165">
        <f t="shared" si="1"/>
        <v>0</v>
      </c>
      <c r="P32" s="26"/>
      <c r="Q32" s="26"/>
      <c r="R32" s="161">
        <f t="shared" si="2"/>
        <v>0</v>
      </c>
      <c r="S32" s="167"/>
    </row>
    <row r="33" spans="1:19" ht="39" customHeight="1" x14ac:dyDescent="0.25">
      <c r="A33" s="26"/>
      <c r="B33" s="26"/>
      <c r="C33" s="26"/>
      <c r="D33" s="26"/>
      <c r="E33" s="159"/>
      <c r="F33" s="160"/>
      <c r="G33" s="161"/>
      <c r="H33" s="160"/>
      <c r="I33" s="162"/>
      <c r="J33" s="163"/>
      <c r="K33" s="160"/>
      <c r="L33" s="26"/>
      <c r="M33" s="164">
        <f t="shared" si="0"/>
        <v>0</v>
      </c>
      <c r="N33" s="26"/>
      <c r="O33" s="165">
        <f t="shared" si="1"/>
        <v>0</v>
      </c>
      <c r="P33" s="26"/>
      <c r="Q33" s="26"/>
      <c r="R33" s="161">
        <f t="shared" si="2"/>
        <v>0</v>
      </c>
      <c r="S33" s="167"/>
    </row>
    <row r="34" spans="1:19" ht="39" customHeight="1" x14ac:dyDescent="0.25">
      <c r="A34" s="26"/>
      <c r="B34" s="26"/>
      <c r="C34" s="26"/>
      <c r="D34" s="26"/>
      <c r="E34" s="159"/>
      <c r="F34" s="160"/>
      <c r="G34" s="161"/>
      <c r="H34" s="160"/>
      <c r="I34" s="162"/>
      <c r="J34" s="163"/>
      <c r="K34" s="160"/>
      <c r="L34" s="26"/>
      <c r="M34" s="164">
        <f t="shared" si="0"/>
        <v>0</v>
      </c>
      <c r="N34" s="26"/>
      <c r="O34" s="165">
        <f t="shared" si="1"/>
        <v>0</v>
      </c>
      <c r="P34" s="26"/>
      <c r="Q34" s="26"/>
      <c r="R34" s="161">
        <f t="shared" si="2"/>
        <v>0</v>
      </c>
      <c r="S34" s="167"/>
    </row>
    <row r="35" spans="1:19" ht="39" customHeight="1" x14ac:dyDescent="0.25">
      <c r="A35" s="26"/>
      <c r="B35" s="26"/>
      <c r="C35" s="26"/>
      <c r="D35" s="26"/>
      <c r="E35" s="159"/>
      <c r="F35" s="160"/>
      <c r="G35" s="161"/>
      <c r="H35" s="160"/>
      <c r="I35" s="162"/>
      <c r="J35" s="163"/>
      <c r="K35" s="160"/>
      <c r="L35" s="26"/>
      <c r="M35" s="164">
        <f t="shared" si="0"/>
        <v>0</v>
      </c>
      <c r="N35" s="26"/>
      <c r="O35" s="165">
        <f t="shared" si="1"/>
        <v>0</v>
      </c>
      <c r="P35" s="26"/>
      <c r="Q35" s="26"/>
      <c r="R35" s="161">
        <f t="shared" si="2"/>
        <v>0</v>
      </c>
      <c r="S35" s="167"/>
    </row>
    <row r="36" spans="1:19" ht="39" customHeight="1" x14ac:dyDescent="0.25">
      <c r="A36" s="26"/>
      <c r="B36" s="26"/>
      <c r="C36" s="26"/>
      <c r="D36" s="26"/>
      <c r="E36" s="159"/>
      <c r="F36" s="160"/>
      <c r="G36" s="161"/>
      <c r="H36" s="160"/>
      <c r="I36" s="162"/>
      <c r="J36" s="163"/>
      <c r="K36" s="160"/>
      <c r="L36" s="26"/>
      <c r="M36" s="164">
        <f t="shared" si="0"/>
        <v>0</v>
      </c>
      <c r="N36" s="26"/>
      <c r="O36" s="165">
        <f t="shared" si="1"/>
        <v>0</v>
      </c>
      <c r="P36" s="26"/>
      <c r="Q36" s="26"/>
      <c r="R36" s="161">
        <f t="shared" si="2"/>
        <v>0</v>
      </c>
      <c r="S36" s="167"/>
    </row>
    <row r="37" spans="1:19" ht="39" customHeight="1" x14ac:dyDescent="0.25">
      <c r="A37" s="26"/>
      <c r="B37" s="26"/>
      <c r="C37" s="26"/>
      <c r="D37" s="26"/>
      <c r="E37" s="159"/>
      <c r="F37" s="160"/>
      <c r="G37" s="161"/>
      <c r="H37" s="160"/>
      <c r="I37" s="162"/>
      <c r="J37" s="163"/>
      <c r="K37" s="160"/>
      <c r="L37" s="26"/>
      <c r="M37" s="164">
        <f t="shared" si="0"/>
        <v>0</v>
      </c>
      <c r="N37" s="26"/>
      <c r="O37" s="165">
        <f t="shared" si="1"/>
        <v>0</v>
      </c>
      <c r="P37" s="26"/>
      <c r="Q37" s="26"/>
      <c r="R37" s="161">
        <f t="shared" si="2"/>
        <v>0</v>
      </c>
      <c r="S37" s="167"/>
    </row>
    <row r="38" spans="1:19" ht="39" customHeight="1" x14ac:dyDescent="0.25">
      <c r="A38" s="26"/>
      <c r="B38" s="26"/>
      <c r="C38" s="26"/>
      <c r="D38" s="26"/>
      <c r="E38" s="159"/>
      <c r="F38" s="160"/>
      <c r="G38" s="161"/>
      <c r="H38" s="160"/>
      <c r="I38" s="162"/>
      <c r="J38" s="163"/>
      <c r="K38" s="160"/>
      <c r="L38" s="26"/>
      <c r="M38" s="164">
        <f t="shared" si="0"/>
        <v>0</v>
      </c>
      <c r="N38" s="26"/>
      <c r="O38" s="165">
        <f t="shared" si="1"/>
        <v>0</v>
      </c>
      <c r="P38" s="26"/>
      <c r="Q38" s="26"/>
      <c r="R38" s="161">
        <f t="shared" si="2"/>
        <v>0</v>
      </c>
      <c r="S38" s="167"/>
    </row>
    <row r="39" spans="1:19" ht="39" customHeight="1" x14ac:dyDescent="0.25">
      <c r="A39" s="26"/>
      <c r="B39" s="26"/>
      <c r="C39" s="26"/>
      <c r="D39" s="26"/>
      <c r="E39" s="159"/>
      <c r="F39" s="160"/>
      <c r="G39" s="161"/>
      <c r="H39" s="160"/>
      <c r="I39" s="162"/>
      <c r="J39" s="163"/>
      <c r="K39" s="160"/>
      <c r="L39" s="26"/>
      <c r="M39" s="164">
        <f t="shared" si="0"/>
        <v>0</v>
      </c>
      <c r="N39" s="26"/>
      <c r="O39" s="165">
        <f t="shared" si="1"/>
        <v>0</v>
      </c>
      <c r="P39" s="26"/>
      <c r="Q39" s="26"/>
      <c r="R39" s="161">
        <f t="shared" si="2"/>
        <v>0</v>
      </c>
      <c r="S39" s="167"/>
    </row>
    <row r="40" spans="1:19" ht="39" customHeight="1" x14ac:dyDescent="0.25">
      <c r="A40" s="26"/>
      <c r="B40" s="26"/>
      <c r="C40" s="26"/>
      <c r="D40" s="26"/>
      <c r="E40" s="159"/>
      <c r="F40" s="160"/>
      <c r="G40" s="161"/>
      <c r="H40" s="160"/>
      <c r="I40" s="162"/>
      <c r="J40" s="163"/>
      <c r="K40" s="160"/>
      <c r="L40" s="26"/>
      <c r="M40" s="164">
        <f t="shared" si="0"/>
        <v>0</v>
      </c>
      <c r="N40" s="26"/>
      <c r="O40" s="165">
        <f t="shared" si="1"/>
        <v>0</v>
      </c>
      <c r="P40" s="26"/>
      <c r="Q40" s="26"/>
      <c r="R40" s="161">
        <f t="shared" si="2"/>
        <v>0</v>
      </c>
      <c r="S40" s="167"/>
    </row>
    <row r="41" spans="1:19" ht="39" customHeight="1" x14ac:dyDescent="0.25">
      <c r="A41" s="26"/>
      <c r="B41" s="26"/>
      <c r="C41" s="26"/>
      <c r="D41" s="26"/>
      <c r="E41" s="159"/>
      <c r="F41" s="160"/>
      <c r="G41" s="161"/>
      <c r="H41" s="160"/>
      <c r="I41" s="162"/>
      <c r="J41" s="163"/>
      <c r="K41" s="160"/>
      <c r="L41" s="26"/>
      <c r="M41" s="164">
        <f t="shared" si="0"/>
        <v>0</v>
      </c>
      <c r="N41" s="26"/>
      <c r="O41" s="165">
        <f t="shared" si="1"/>
        <v>0</v>
      </c>
      <c r="P41" s="26"/>
      <c r="Q41" s="26"/>
      <c r="R41" s="161">
        <f t="shared" si="2"/>
        <v>0</v>
      </c>
      <c r="S41" s="167"/>
    </row>
    <row r="42" spans="1:19" ht="39" customHeight="1" x14ac:dyDescent="0.25">
      <c r="A42" s="26"/>
      <c r="B42" s="26"/>
      <c r="C42" s="26"/>
      <c r="D42" s="26"/>
      <c r="E42" s="159"/>
      <c r="F42" s="160"/>
      <c r="G42" s="161"/>
      <c r="H42" s="160"/>
      <c r="I42" s="162"/>
      <c r="J42" s="163"/>
      <c r="K42" s="160"/>
      <c r="L42" s="26"/>
      <c r="M42" s="164">
        <f t="shared" si="0"/>
        <v>0</v>
      </c>
      <c r="N42" s="26"/>
      <c r="O42" s="165">
        <f t="shared" si="1"/>
        <v>0</v>
      </c>
      <c r="P42" s="26"/>
      <c r="Q42" s="26"/>
      <c r="R42" s="161">
        <f t="shared" si="2"/>
        <v>0</v>
      </c>
      <c r="S42" s="167"/>
    </row>
    <row r="43" spans="1:19" ht="39" customHeight="1" x14ac:dyDescent="0.25">
      <c r="A43" s="26"/>
      <c r="B43" s="26"/>
      <c r="C43" s="26"/>
      <c r="D43" s="26"/>
      <c r="E43" s="159"/>
      <c r="F43" s="160"/>
      <c r="G43" s="161"/>
      <c r="H43" s="160"/>
      <c r="I43" s="162"/>
      <c r="J43" s="163"/>
      <c r="K43" s="160"/>
      <c r="L43" s="26"/>
      <c r="M43" s="164">
        <f t="shared" si="0"/>
        <v>0</v>
      </c>
      <c r="N43" s="26"/>
      <c r="O43" s="165">
        <f t="shared" si="1"/>
        <v>0</v>
      </c>
      <c r="P43" s="26"/>
      <c r="Q43" s="26"/>
      <c r="R43" s="161">
        <f t="shared" si="2"/>
        <v>0</v>
      </c>
      <c r="S43" s="167"/>
    </row>
    <row r="44" spans="1:19" ht="39" customHeight="1" x14ac:dyDescent="0.25">
      <c r="A44" s="26"/>
      <c r="B44" s="26"/>
      <c r="C44" s="26"/>
      <c r="D44" s="26"/>
      <c r="E44" s="159"/>
      <c r="F44" s="160"/>
      <c r="G44" s="161"/>
      <c r="H44" s="160"/>
      <c r="I44" s="162"/>
      <c r="J44" s="163"/>
      <c r="K44" s="160"/>
      <c r="L44" s="26"/>
      <c r="M44" s="164">
        <f t="shared" si="0"/>
        <v>0</v>
      </c>
      <c r="N44" s="26"/>
      <c r="O44" s="165">
        <f t="shared" si="1"/>
        <v>0</v>
      </c>
      <c r="P44" s="26"/>
      <c r="Q44" s="26"/>
      <c r="R44" s="161">
        <f t="shared" si="2"/>
        <v>0</v>
      </c>
      <c r="S44" s="167"/>
    </row>
    <row r="45" spans="1:19" ht="39" customHeight="1" x14ac:dyDescent="0.25">
      <c r="A45" s="26"/>
      <c r="B45" s="26"/>
      <c r="C45" s="26"/>
      <c r="D45" s="26"/>
      <c r="E45" s="159"/>
      <c r="F45" s="160"/>
      <c r="G45" s="161"/>
      <c r="H45" s="160"/>
      <c r="I45" s="162"/>
      <c r="J45" s="163"/>
      <c r="K45" s="160"/>
      <c r="L45" s="26"/>
      <c r="M45" s="164">
        <f t="shared" si="0"/>
        <v>0</v>
      </c>
      <c r="N45" s="26"/>
      <c r="O45" s="165">
        <f t="shared" si="1"/>
        <v>0</v>
      </c>
      <c r="P45" s="26"/>
      <c r="Q45" s="26"/>
      <c r="R45" s="161">
        <f t="shared" si="2"/>
        <v>0</v>
      </c>
      <c r="S45" s="167"/>
    </row>
    <row r="46" spans="1:19" ht="39" customHeight="1" x14ac:dyDescent="0.25">
      <c r="A46" s="26"/>
      <c r="B46" s="26"/>
      <c r="C46" s="26"/>
      <c r="D46" s="26"/>
      <c r="E46" s="159"/>
      <c r="F46" s="160"/>
      <c r="G46" s="161"/>
      <c r="H46" s="160"/>
      <c r="I46" s="162"/>
      <c r="J46" s="163"/>
      <c r="K46" s="160"/>
      <c r="L46" s="26"/>
      <c r="M46" s="164">
        <f t="shared" si="0"/>
        <v>0</v>
      </c>
      <c r="N46" s="26"/>
      <c r="O46" s="165">
        <f t="shared" si="1"/>
        <v>0</v>
      </c>
      <c r="P46" s="26"/>
      <c r="Q46" s="26"/>
      <c r="R46" s="161">
        <f t="shared" si="2"/>
        <v>0</v>
      </c>
      <c r="S46" s="167"/>
    </row>
    <row r="47" spans="1:19" ht="39" customHeight="1" x14ac:dyDescent="0.25">
      <c r="A47" s="26"/>
      <c r="B47" s="26"/>
      <c r="C47" s="26"/>
      <c r="D47" s="26"/>
      <c r="E47" s="159"/>
      <c r="F47" s="160"/>
      <c r="G47" s="161"/>
      <c r="H47" s="160"/>
      <c r="I47" s="162"/>
      <c r="J47" s="163"/>
      <c r="K47" s="160"/>
      <c r="L47" s="26"/>
      <c r="M47" s="164">
        <f t="shared" si="0"/>
        <v>0</v>
      </c>
      <c r="N47" s="26"/>
      <c r="O47" s="165">
        <f t="shared" si="1"/>
        <v>0</v>
      </c>
      <c r="P47" s="26"/>
      <c r="Q47" s="26"/>
      <c r="R47" s="161">
        <f t="shared" si="2"/>
        <v>0</v>
      </c>
      <c r="S47" s="166"/>
    </row>
    <row r="48" spans="1:19" ht="39" customHeight="1" x14ac:dyDescent="0.25">
      <c r="A48" s="26"/>
      <c r="B48" s="26"/>
      <c r="C48" s="26"/>
      <c r="D48" s="26"/>
      <c r="E48" s="159"/>
      <c r="F48" s="160"/>
      <c r="G48" s="161"/>
      <c r="H48" s="160"/>
      <c r="I48" s="162"/>
      <c r="J48" s="163"/>
      <c r="K48" s="160"/>
      <c r="L48" s="26"/>
      <c r="M48" s="164">
        <f t="shared" si="0"/>
        <v>0</v>
      </c>
      <c r="N48" s="26"/>
      <c r="O48" s="165">
        <f t="shared" si="1"/>
        <v>0</v>
      </c>
      <c r="P48" s="26"/>
      <c r="Q48" s="26"/>
      <c r="R48" s="161">
        <f t="shared" si="2"/>
        <v>0</v>
      </c>
      <c r="S48" s="166"/>
    </row>
    <row r="49" spans="1:19" ht="39" customHeight="1" x14ac:dyDescent="0.25">
      <c r="A49" s="26"/>
      <c r="B49" s="26"/>
      <c r="C49" s="26"/>
      <c r="D49" s="26"/>
      <c r="E49" s="159"/>
      <c r="F49" s="160"/>
      <c r="G49" s="161"/>
      <c r="H49" s="160"/>
      <c r="I49" s="162"/>
      <c r="J49" s="163"/>
      <c r="K49" s="160"/>
      <c r="L49" s="26"/>
      <c r="M49" s="164">
        <f t="shared" si="0"/>
        <v>0</v>
      </c>
      <c r="N49" s="26"/>
      <c r="O49" s="165">
        <f t="shared" si="1"/>
        <v>0</v>
      </c>
      <c r="P49" s="26"/>
      <c r="Q49" s="26"/>
      <c r="R49" s="161">
        <f t="shared" si="2"/>
        <v>0</v>
      </c>
      <c r="S49" s="166"/>
    </row>
    <row r="50" spans="1:19" ht="39" customHeight="1" x14ac:dyDescent="0.25">
      <c r="A50" s="26"/>
      <c r="B50" s="26"/>
      <c r="C50" s="26"/>
      <c r="D50" s="26"/>
      <c r="E50" s="159"/>
      <c r="F50" s="160"/>
      <c r="G50" s="161"/>
      <c r="H50" s="160"/>
      <c r="I50" s="162"/>
      <c r="J50" s="163"/>
      <c r="K50" s="160"/>
      <c r="L50" s="26"/>
      <c r="M50" s="164">
        <f t="shared" si="0"/>
        <v>0</v>
      </c>
      <c r="N50" s="26"/>
      <c r="O50" s="165">
        <f t="shared" si="1"/>
        <v>0</v>
      </c>
      <c r="P50" s="26"/>
      <c r="Q50" s="26"/>
      <c r="R50" s="161">
        <f t="shared" si="2"/>
        <v>0</v>
      </c>
      <c r="S50" s="166"/>
    </row>
    <row r="51" spans="1:19" ht="39" customHeight="1" x14ac:dyDescent="0.25">
      <c r="A51" s="26"/>
      <c r="B51" s="26"/>
      <c r="C51" s="26"/>
      <c r="D51" s="26"/>
      <c r="E51" s="159"/>
      <c r="F51" s="160"/>
      <c r="G51" s="161"/>
      <c r="H51" s="160"/>
      <c r="I51" s="162"/>
      <c r="J51" s="163"/>
      <c r="K51" s="160"/>
      <c r="L51" s="26"/>
      <c r="M51" s="164">
        <f t="shared" si="0"/>
        <v>0</v>
      </c>
      <c r="N51" s="26"/>
      <c r="O51" s="165">
        <f t="shared" si="1"/>
        <v>0</v>
      </c>
      <c r="P51" s="26"/>
      <c r="Q51" s="26"/>
      <c r="R51" s="161">
        <f t="shared" si="2"/>
        <v>0</v>
      </c>
      <c r="S51" s="166"/>
    </row>
    <row r="52" spans="1:19" ht="39" customHeight="1" x14ac:dyDescent="0.25">
      <c r="A52" s="26"/>
      <c r="B52" s="26"/>
      <c r="C52" s="26"/>
      <c r="D52" s="26"/>
      <c r="E52" s="159"/>
      <c r="F52" s="160"/>
      <c r="G52" s="161"/>
      <c r="H52" s="160"/>
      <c r="I52" s="162"/>
      <c r="J52" s="163"/>
      <c r="K52" s="160"/>
      <c r="L52" s="26"/>
      <c r="M52" s="164">
        <f t="shared" si="0"/>
        <v>0</v>
      </c>
      <c r="N52" s="26"/>
      <c r="O52" s="165">
        <f t="shared" si="1"/>
        <v>0</v>
      </c>
      <c r="P52" s="26"/>
      <c r="Q52" s="26"/>
      <c r="R52" s="161">
        <f t="shared" si="2"/>
        <v>0</v>
      </c>
      <c r="S52" s="166"/>
    </row>
    <row r="53" spans="1:19" ht="39" customHeight="1" x14ac:dyDescent="0.25">
      <c r="A53" s="26"/>
      <c r="B53" s="26"/>
      <c r="C53" s="26"/>
      <c r="D53" s="26"/>
      <c r="E53" s="159"/>
      <c r="F53" s="160"/>
      <c r="G53" s="161"/>
      <c r="H53" s="160"/>
      <c r="I53" s="162"/>
      <c r="J53" s="163"/>
      <c r="K53" s="160"/>
      <c r="L53" s="26"/>
      <c r="M53" s="164">
        <f t="shared" si="0"/>
        <v>0</v>
      </c>
      <c r="N53" s="26"/>
      <c r="O53" s="165">
        <f t="shared" si="1"/>
        <v>0</v>
      </c>
      <c r="P53" s="26"/>
      <c r="Q53" s="26"/>
      <c r="R53" s="161">
        <f t="shared" si="2"/>
        <v>0</v>
      </c>
      <c r="S53" s="166"/>
    </row>
    <row r="54" spans="1:19" ht="39" customHeight="1" x14ac:dyDescent="0.25">
      <c r="A54" s="26"/>
      <c r="B54" s="26"/>
      <c r="C54" s="26"/>
      <c r="D54" s="26"/>
      <c r="E54" s="159"/>
      <c r="F54" s="160"/>
      <c r="G54" s="161"/>
      <c r="H54" s="160"/>
      <c r="I54" s="162"/>
      <c r="J54" s="163"/>
      <c r="K54" s="160"/>
      <c r="L54" s="26"/>
      <c r="M54" s="164">
        <f t="shared" si="0"/>
        <v>0</v>
      </c>
      <c r="N54" s="26"/>
      <c r="O54" s="165">
        <f t="shared" si="1"/>
        <v>0</v>
      </c>
      <c r="P54" s="26"/>
      <c r="Q54" s="26"/>
      <c r="R54" s="161">
        <f t="shared" si="2"/>
        <v>0</v>
      </c>
      <c r="S54" s="166"/>
    </row>
    <row r="55" spans="1:19" ht="39" customHeight="1" x14ac:dyDescent="0.25">
      <c r="A55" s="26"/>
      <c r="B55" s="26"/>
      <c r="C55" s="26"/>
      <c r="D55" s="26"/>
      <c r="E55" s="159"/>
      <c r="F55" s="160"/>
      <c r="G55" s="161"/>
      <c r="H55" s="160"/>
      <c r="I55" s="162"/>
      <c r="J55" s="163"/>
      <c r="K55" s="160"/>
      <c r="L55" s="26"/>
      <c r="M55" s="164">
        <f t="shared" si="0"/>
        <v>0</v>
      </c>
      <c r="N55" s="26"/>
      <c r="O55" s="165">
        <f t="shared" si="1"/>
        <v>0</v>
      </c>
      <c r="P55" s="26"/>
      <c r="Q55" s="26"/>
      <c r="R55" s="161">
        <f t="shared" si="2"/>
        <v>0</v>
      </c>
      <c r="S55" s="166"/>
    </row>
    <row r="56" spans="1:19" ht="39" hidden="1" customHeight="1" x14ac:dyDescent="0.25">
      <c r="A56" s="26"/>
      <c r="B56" s="26"/>
      <c r="C56" s="26"/>
      <c r="D56" s="26"/>
      <c r="E56" s="159"/>
      <c r="F56" s="160"/>
      <c r="G56" s="161"/>
      <c r="H56" s="160"/>
      <c r="I56" s="162"/>
      <c r="J56" s="163"/>
      <c r="K56" s="160"/>
      <c r="L56" s="26"/>
      <c r="M56" s="164">
        <f t="shared" si="0"/>
        <v>0</v>
      </c>
      <c r="N56" s="26"/>
      <c r="O56" s="165">
        <f t="shared" si="1"/>
        <v>0</v>
      </c>
      <c r="P56" s="26"/>
      <c r="Q56" s="26"/>
      <c r="R56" s="161">
        <f t="shared" si="2"/>
        <v>0</v>
      </c>
      <c r="S56" s="166"/>
    </row>
    <row r="57" spans="1:19" ht="39" hidden="1" customHeight="1" x14ac:dyDescent="0.25">
      <c r="A57" s="26"/>
      <c r="B57" s="26"/>
      <c r="C57" s="26"/>
      <c r="D57" s="26"/>
      <c r="E57" s="159"/>
      <c r="F57" s="160"/>
      <c r="G57" s="161"/>
      <c r="H57" s="160"/>
      <c r="I57" s="162"/>
      <c r="J57" s="163"/>
      <c r="K57" s="160"/>
      <c r="L57" s="26"/>
      <c r="M57" s="164">
        <f t="shared" si="0"/>
        <v>0</v>
      </c>
      <c r="N57" s="26"/>
      <c r="O57" s="165">
        <f t="shared" si="1"/>
        <v>0</v>
      </c>
      <c r="P57" s="26"/>
      <c r="Q57" s="26"/>
      <c r="R57" s="161">
        <f t="shared" si="2"/>
        <v>0</v>
      </c>
      <c r="S57" s="166"/>
    </row>
    <row r="58" spans="1:19" ht="39" hidden="1" customHeight="1" x14ac:dyDescent="0.25">
      <c r="A58" s="26"/>
      <c r="B58" s="26"/>
      <c r="C58" s="26"/>
      <c r="D58" s="26"/>
      <c r="E58" s="159"/>
      <c r="F58" s="160"/>
      <c r="G58" s="161"/>
      <c r="H58" s="160"/>
      <c r="I58" s="162"/>
      <c r="J58" s="163"/>
      <c r="K58" s="160"/>
      <c r="L58" s="26"/>
      <c r="M58" s="164">
        <f t="shared" si="0"/>
        <v>0</v>
      </c>
      <c r="N58" s="26"/>
      <c r="O58" s="165">
        <f t="shared" si="1"/>
        <v>0</v>
      </c>
      <c r="P58" s="26"/>
      <c r="Q58" s="26"/>
      <c r="R58" s="161">
        <f t="shared" si="2"/>
        <v>0</v>
      </c>
      <c r="S58" s="166"/>
    </row>
    <row r="59" spans="1:19" ht="39" hidden="1" customHeight="1" x14ac:dyDescent="0.25">
      <c r="A59" s="26"/>
      <c r="B59" s="26"/>
      <c r="C59" s="26"/>
      <c r="D59" s="26"/>
      <c r="E59" s="159"/>
      <c r="F59" s="160"/>
      <c r="G59" s="161"/>
      <c r="H59" s="160"/>
      <c r="I59" s="162"/>
      <c r="J59" s="163"/>
      <c r="K59" s="160"/>
      <c r="L59" s="26"/>
      <c r="M59" s="164">
        <f t="shared" si="0"/>
        <v>0</v>
      </c>
      <c r="N59" s="26"/>
      <c r="O59" s="165">
        <f t="shared" si="1"/>
        <v>0</v>
      </c>
      <c r="P59" s="26"/>
      <c r="Q59" s="26"/>
      <c r="R59" s="161">
        <f t="shared" si="2"/>
        <v>0</v>
      </c>
      <c r="S59" s="166"/>
    </row>
    <row r="60" spans="1:19" ht="39" hidden="1" customHeight="1" x14ac:dyDescent="0.25">
      <c r="A60" s="26"/>
      <c r="B60" s="26"/>
      <c r="C60" s="26"/>
      <c r="D60" s="26"/>
      <c r="E60" s="159"/>
      <c r="F60" s="160"/>
      <c r="G60" s="161"/>
      <c r="H60" s="160"/>
      <c r="I60" s="162"/>
      <c r="J60" s="163"/>
      <c r="K60" s="160"/>
      <c r="L60" s="26"/>
      <c r="M60" s="164">
        <f t="shared" si="0"/>
        <v>0</v>
      </c>
      <c r="N60" s="26"/>
      <c r="O60" s="165">
        <f t="shared" si="1"/>
        <v>0</v>
      </c>
      <c r="P60" s="26"/>
      <c r="Q60" s="26"/>
      <c r="R60" s="161">
        <f t="shared" si="2"/>
        <v>0</v>
      </c>
      <c r="S60" s="166"/>
    </row>
    <row r="61" spans="1:19" ht="39" hidden="1" customHeight="1" x14ac:dyDescent="0.25">
      <c r="A61" s="26"/>
      <c r="B61" s="26"/>
      <c r="C61" s="26"/>
      <c r="D61" s="26"/>
      <c r="E61" s="159"/>
      <c r="F61" s="160"/>
      <c r="G61" s="161"/>
      <c r="H61" s="160"/>
      <c r="I61" s="162"/>
      <c r="J61" s="163"/>
      <c r="K61" s="160"/>
      <c r="L61" s="26"/>
      <c r="M61" s="164">
        <f t="shared" si="0"/>
        <v>0</v>
      </c>
      <c r="N61" s="26"/>
      <c r="O61" s="165">
        <f t="shared" si="1"/>
        <v>0</v>
      </c>
      <c r="P61" s="26"/>
      <c r="Q61" s="26"/>
      <c r="R61" s="161">
        <f t="shared" si="2"/>
        <v>0</v>
      </c>
      <c r="S61" s="166"/>
    </row>
    <row r="62" spans="1:19" ht="39" hidden="1" customHeight="1" x14ac:dyDescent="0.25">
      <c r="A62" s="26"/>
      <c r="B62" s="26"/>
      <c r="C62" s="26"/>
      <c r="D62" s="26"/>
      <c r="E62" s="159"/>
      <c r="F62" s="160"/>
      <c r="G62" s="161"/>
      <c r="H62" s="160"/>
      <c r="I62" s="162"/>
      <c r="J62" s="163"/>
      <c r="K62" s="160"/>
      <c r="L62" s="26"/>
      <c r="M62" s="164">
        <f t="shared" si="0"/>
        <v>0</v>
      </c>
      <c r="N62" s="26"/>
      <c r="O62" s="165">
        <f t="shared" si="1"/>
        <v>0</v>
      </c>
      <c r="P62" s="26"/>
      <c r="Q62" s="26"/>
      <c r="R62" s="161">
        <f t="shared" si="2"/>
        <v>0</v>
      </c>
      <c r="S62" s="166"/>
    </row>
    <row r="63" spans="1:19" ht="39" hidden="1" customHeight="1" x14ac:dyDescent="0.25">
      <c r="A63" s="26"/>
      <c r="B63" s="26"/>
      <c r="C63" s="26"/>
      <c r="D63" s="26"/>
      <c r="E63" s="159"/>
      <c r="F63" s="160"/>
      <c r="G63" s="161"/>
      <c r="H63" s="160"/>
      <c r="I63" s="162"/>
      <c r="J63" s="163"/>
      <c r="K63" s="160"/>
      <c r="L63" s="26"/>
      <c r="M63" s="164">
        <f t="shared" si="0"/>
        <v>0</v>
      </c>
      <c r="N63" s="26"/>
      <c r="O63" s="165">
        <f t="shared" si="1"/>
        <v>0</v>
      </c>
      <c r="P63" s="26"/>
      <c r="Q63" s="26"/>
      <c r="R63" s="161">
        <f t="shared" si="2"/>
        <v>0</v>
      </c>
      <c r="S63" s="166"/>
    </row>
    <row r="64" spans="1:19" ht="39" hidden="1" customHeight="1" x14ac:dyDescent="0.25">
      <c r="A64" s="26"/>
      <c r="B64" s="26"/>
      <c r="C64" s="26"/>
      <c r="D64" s="26"/>
      <c r="E64" s="159"/>
      <c r="F64" s="160"/>
      <c r="G64" s="161"/>
      <c r="H64" s="160"/>
      <c r="I64" s="162"/>
      <c r="J64" s="163"/>
      <c r="K64" s="160"/>
      <c r="L64" s="26"/>
      <c r="M64" s="164">
        <f t="shared" si="0"/>
        <v>0</v>
      </c>
      <c r="N64" s="26"/>
      <c r="O64" s="165">
        <f t="shared" si="1"/>
        <v>0</v>
      </c>
      <c r="P64" s="26"/>
      <c r="Q64" s="26"/>
      <c r="R64" s="161">
        <f t="shared" si="2"/>
        <v>0</v>
      </c>
      <c r="S64" s="166"/>
    </row>
    <row r="65" spans="1:19" ht="39" hidden="1" customHeight="1" x14ac:dyDescent="0.25">
      <c r="A65" s="26"/>
      <c r="B65" s="26"/>
      <c r="C65" s="26"/>
      <c r="D65" s="26"/>
      <c r="E65" s="159"/>
      <c r="F65" s="160"/>
      <c r="G65" s="161"/>
      <c r="H65" s="160"/>
      <c r="I65" s="162"/>
      <c r="J65" s="163"/>
      <c r="K65" s="160"/>
      <c r="L65" s="26"/>
      <c r="M65" s="164">
        <f t="shared" si="0"/>
        <v>0</v>
      </c>
      <c r="N65" s="26"/>
      <c r="O65" s="165">
        <f t="shared" si="1"/>
        <v>0</v>
      </c>
      <c r="P65" s="26"/>
      <c r="Q65" s="26"/>
      <c r="R65" s="161">
        <f t="shared" si="2"/>
        <v>0</v>
      </c>
      <c r="S65" s="166"/>
    </row>
    <row r="66" spans="1:19" ht="39" hidden="1" customHeight="1" x14ac:dyDescent="0.25">
      <c r="A66" s="26"/>
      <c r="B66" s="26"/>
      <c r="C66" s="26"/>
      <c r="D66" s="26"/>
      <c r="E66" s="159"/>
      <c r="F66" s="160"/>
      <c r="G66" s="161"/>
      <c r="H66" s="160"/>
      <c r="I66" s="162"/>
      <c r="J66" s="163"/>
      <c r="K66" s="160"/>
      <c r="L66" s="26"/>
      <c r="M66" s="164">
        <f t="shared" si="0"/>
        <v>0</v>
      </c>
      <c r="N66" s="26"/>
      <c r="O66" s="165">
        <f t="shared" si="1"/>
        <v>0</v>
      </c>
      <c r="P66" s="26"/>
      <c r="Q66" s="26"/>
      <c r="R66" s="161">
        <f t="shared" si="2"/>
        <v>0</v>
      </c>
      <c r="S66" s="166"/>
    </row>
    <row r="67" spans="1:19" ht="39" hidden="1" customHeight="1" x14ac:dyDescent="0.25">
      <c r="A67" s="26"/>
      <c r="B67" s="26"/>
      <c r="C67" s="26"/>
      <c r="D67" s="26"/>
      <c r="E67" s="159"/>
      <c r="F67" s="160"/>
      <c r="G67" s="161"/>
      <c r="H67" s="160"/>
      <c r="I67" s="162"/>
      <c r="J67" s="163"/>
      <c r="K67" s="160"/>
      <c r="L67" s="26"/>
      <c r="M67" s="164">
        <f t="shared" si="0"/>
        <v>0</v>
      </c>
      <c r="N67" s="26"/>
      <c r="O67" s="165">
        <f t="shared" si="1"/>
        <v>0</v>
      </c>
      <c r="P67" s="26"/>
      <c r="Q67" s="26"/>
      <c r="R67" s="161">
        <f t="shared" si="2"/>
        <v>0</v>
      </c>
      <c r="S67" s="166"/>
    </row>
    <row r="68" spans="1:19" ht="39" hidden="1" customHeight="1" x14ac:dyDescent="0.25">
      <c r="A68" s="26"/>
      <c r="B68" s="26"/>
      <c r="C68" s="26"/>
      <c r="D68" s="26"/>
      <c r="E68" s="159"/>
      <c r="F68" s="160"/>
      <c r="G68" s="161"/>
      <c r="H68" s="160"/>
      <c r="I68" s="162"/>
      <c r="J68" s="163"/>
      <c r="K68" s="160"/>
      <c r="L68" s="26"/>
      <c r="M68" s="164">
        <f t="shared" si="0"/>
        <v>0</v>
      </c>
      <c r="N68" s="26"/>
      <c r="O68" s="165">
        <f t="shared" si="1"/>
        <v>0</v>
      </c>
      <c r="P68" s="26"/>
      <c r="Q68" s="26"/>
      <c r="R68" s="161">
        <f t="shared" si="2"/>
        <v>0</v>
      </c>
      <c r="S68" s="166"/>
    </row>
    <row r="69" spans="1:19" ht="39" hidden="1" customHeight="1" x14ac:dyDescent="0.25">
      <c r="A69" s="26"/>
      <c r="B69" s="26"/>
      <c r="C69" s="26"/>
      <c r="D69" s="26"/>
      <c r="E69" s="159"/>
      <c r="F69" s="160"/>
      <c r="G69" s="161"/>
      <c r="H69" s="160"/>
      <c r="I69" s="162"/>
      <c r="J69" s="163"/>
      <c r="K69" s="160"/>
      <c r="L69" s="26"/>
      <c r="M69" s="164">
        <f t="shared" si="0"/>
        <v>0</v>
      </c>
      <c r="N69" s="26"/>
      <c r="O69" s="165">
        <f t="shared" si="1"/>
        <v>0</v>
      </c>
      <c r="P69" s="26"/>
      <c r="Q69" s="26"/>
      <c r="R69" s="161">
        <f t="shared" si="2"/>
        <v>0</v>
      </c>
      <c r="S69" s="166"/>
    </row>
    <row r="70" spans="1:19" ht="39" hidden="1" customHeight="1" x14ac:dyDescent="0.25">
      <c r="A70" s="26"/>
      <c r="B70" s="26"/>
      <c r="C70" s="26"/>
      <c r="D70" s="26"/>
      <c r="E70" s="159"/>
      <c r="F70" s="160"/>
      <c r="G70" s="161"/>
      <c r="H70" s="160"/>
      <c r="I70" s="162"/>
      <c r="J70" s="163"/>
      <c r="K70" s="160"/>
      <c r="L70" s="26"/>
      <c r="M70" s="164">
        <f t="shared" si="0"/>
        <v>0</v>
      </c>
      <c r="N70" s="26"/>
      <c r="O70" s="165">
        <f t="shared" si="1"/>
        <v>0</v>
      </c>
      <c r="P70" s="26"/>
      <c r="Q70" s="26"/>
      <c r="R70" s="161">
        <f t="shared" si="2"/>
        <v>0</v>
      </c>
      <c r="S70" s="166"/>
    </row>
    <row r="71" spans="1:19" ht="39" hidden="1" customHeight="1" thickBot="1" x14ac:dyDescent="0.3">
      <c r="A71" s="26"/>
      <c r="B71" s="26"/>
      <c r="C71" s="26"/>
      <c r="D71" s="26"/>
      <c r="E71" s="159"/>
      <c r="F71" s="160"/>
      <c r="G71" s="161"/>
      <c r="H71" s="160"/>
      <c r="I71" s="162"/>
      <c r="J71" s="163"/>
      <c r="K71" s="160"/>
      <c r="L71" s="26"/>
      <c r="M71" s="164">
        <f t="shared" si="0"/>
        <v>0</v>
      </c>
      <c r="N71" s="26"/>
      <c r="O71" s="165">
        <f t="shared" si="1"/>
        <v>0</v>
      </c>
      <c r="P71" s="26"/>
      <c r="Q71" s="26"/>
      <c r="R71" s="161">
        <f t="shared" si="2"/>
        <v>0</v>
      </c>
      <c r="S71" s="166"/>
    </row>
    <row r="72" spans="1:19" ht="39" hidden="1" customHeight="1" x14ac:dyDescent="0.25">
      <c r="A72" s="26"/>
      <c r="B72" s="26"/>
      <c r="C72" s="26"/>
      <c r="D72" s="26"/>
      <c r="E72" s="159"/>
      <c r="F72" s="160"/>
      <c r="G72" s="161"/>
      <c r="H72" s="160"/>
      <c r="I72" s="162"/>
      <c r="J72" s="163"/>
      <c r="K72" s="160"/>
      <c r="L72" s="26"/>
      <c r="M72" s="164">
        <f t="shared" si="0"/>
        <v>0</v>
      </c>
      <c r="N72" s="26"/>
      <c r="O72" s="165">
        <f t="shared" si="1"/>
        <v>0</v>
      </c>
      <c r="P72" s="26"/>
      <c r="Q72" s="26"/>
      <c r="R72" s="161">
        <f t="shared" si="2"/>
        <v>0</v>
      </c>
      <c r="S72" s="166"/>
    </row>
    <row r="73" spans="1:19" ht="39" hidden="1" customHeight="1" x14ac:dyDescent="0.25">
      <c r="A73" s="26"/>
      <c r="B73" s="26"/>
      <c r="C73" s="26"/>
      <c r="D73" s="26"/>
      <c r="E73" s="159"/>
      <c r="F73" s="160"/>
      <c r="G73" s="161"/>
      <c r="H73" s="160"/>
      <c r="I73" s="162"/>
      <c r="J73" s="163"/>
      <c r="K73" s="160"/>
      <c r="L73" s="26"/>
      <c r="M73" s="164">
        <f t="shared" si="0"/>
        <v>0</v>
      </c>
      <c r="N73" s="26"/>
      <c r="O73" s="165">
        <f t="shared" si="1"/>
        <v>0</v>
      </c>
      <c r="P73" s="26"/>
      <c r="Q73" s="26"/>
      <c r="R73" s="161">
        <f t="shared" si="2"/>
        <v>0</v>
      </c>
      <c r="S73" s="166"/>
    </row>
    <row r="74" spans="1:19" ht="39" hidden="1" customHeight="1" x14ac:dyDescent="0.25">
      <c r="A74" s="26"/>
      <c r="B74" s="26"/>
      <c r="C74" s="26"/>
      <c r="D74" s="26"/>
      <c r="E74" s="159"/>
      <c r="F74" s="160"/>
      <c r="G74" s="161"/>
      <c r="H74" s="160"/>
      <c r="I74" s="162"/>
      <c r="J74" s="163"/>
      <c r="K74" s="160"/>
      <c r="L74" s="26"/>
      <c r="M74" s="164">
        <f t="shared" si="0"/>
        <v>0</v>
      </c>
      <c r="N74" s="26"/>
      <c r="O74" s="165">
        <f t="shared" si="1"/>
        <v>0</v>
      </c>
      <c r="P74" s="26"/>
      <c r="Q74" s="26"/>
      <c r="R74" s="161">
        <f t="shared" si="2"/>
        <v>0</v>
      </c>
      <c r="S74" s="166"/>
    </row>
    <row r="75" spans="1:19" ht="39" hidden="1" customHeight="1" x14ac:dyDescent="0.25">
      <c r="A75" s="26"/>
      <c r="B75" s="26"/>
      <c r="C75" s="26"/>
      <c r="D75" s="26"/>
      <c r="E75" s="159"/>
      <c r="F75" s="160"/>
      <c r="G75" s="161"/>
      <c r="H75" s="160"/>
      <c r="I75" s="162"/>
      <c r="J75" s="163"/>
      <c r="K75" s="160"/>
      <c r="L75" s="26"/>
      <c r="M75" s="164">
        <f t="shared" si="0"/>
        <v>0</v>
      </c>
      <c r="N75" s="26"/>
      <c r="O75" s="165">
        <f t="shared" si="1"/>
        <v>0</v>
      </c>
      <c r="P75" s="26"/>
      <c r="Q75" s="26"/>
      <c r="R75" s="161">
        <f t="shared" si="2"/>
        <v>0</v>
      </c>
      <c r="S75" s="166"/>
    </row>
    <row r="76" spans="1:19" ht="39" hidden="1" customHeight="1" x14ac:dyDescent="0.25">
      <c r="A76" s="26"/>
      <c r="B76" s="26"/>
      <c r="C76" s="26"/>
      <c r="D76" s="26"/>
      <c r="E76" s="159"/>
      <c r="F76" s="160"/>
      <c r="G76" s="161"/>
      <c r="H76" s="160"/>
      <c r="I76" s="162"/>
      <c r="J76" s="163"/>
      <c r="K76" s="160"/>
      <c r="L76" s="26"/>
      <c r="M76" s="164">
        <f t="shared" si="0"/>
        <v>0</v>
      </c>
      <c r="N76" s="26"/>
      <c r="O76" s="165">
        <f t="shared" si="1"/>
        <v>0</v>
      </c>
      <c r="P76" s="26"/>
      <c r="Q76" s="26"/>
      <c r="R76" s="161">
        <f t="shared" si="2"/>
        <v>0</v>
      </c>
      <c r="S76" s="166"/>
    </row>
    <row r="77" spans="1:19" ht="39" hidden="1" customHeight="1" x14ac:dyDescent="0.25">
      <c r="A77" s="26"/>
      <c r="B77" s="26"/>
      <c r="C77" s="26"/>
      <c r="D77" s="26"/>
      <c r="E77" s="159"/>
      <c r="F77" s="160"/>
      <c r="G77" s="161"/>
      <c r="H77" s="160"/>
      <c r="I77" s="162"/>
      <c r="J77" s="163"/>
      <c r="K77" s="160"/>
      <c r="L77" s="26"/>
      <c r="M77" s="164">
        <f t="shared" si="0"/>
        <v>0</v>
      </c>
      <c r="N77" s="26"/>
      <c r="O77" s="165">
        <f t="shared" si="1"/>
        <v>0</v>
      </c>
      <c r="P77" s="26"/>
      <c r="Q77" s="26"/>
      <c r="R77" s="161">
        <f t="shared" si="2"/>
        <v>0</v>
      </c>
      <c r="S77" s="166"/>
    </row>
    <row r="78" spans="1:19" ht="39.75" customHeight="1" thickBot="1" x14ac:dyDescent="0.3">
      <c r="A78" s="169"/>
      <c r="B78" s="169"/>
      <c r="C78" s="169"/>
      <c r="D78" s="169"/>
      <c r="E78" s="159"/>
      <c r="F78" s="170"/>
      <c r="G78" s="171"/>
      <c r="H78" s="170"/>
      <c r="I78" s="172"/>
      <c r="J78" s="163"/>
      <c r="K78" s="173"/>
      <c r="L78" s="174"/>
      <c r="M78" s="164">
        <f>K78+L78</f>
        <v>0</v>
      </c>
      <c r="N78" s="174"/>
      <c r="O78" s="165">
        <f>IFERROR(N78/K78*100,)</f>
        <v>0</v>
      </c>
      <c r="P78" s="174"/>
      <c r="Q78" s="174"/>
      <c r="R78" s="161">
        <f>IFERROR(Q78/P78,)</f>
        <v>0</v>
      </c>
      <c r="S78" s="175"/>
    </row>
    <row r="79" spans="1:19" ht="36" customHeight="1" thickBot="1" x14ac:dyDescent="0.3">
      <c r="A79" s="398" t="s">
        <v>3</v>
      </c>
      <c r="B79" s="399"/>
      <c r="C79" s="399"/>
      <c r="D79" s="399"/>
      <c r="E79" s="399"/>
      <c r="F79" s="399"/>
      <c r="G79" s="399"/>
      <c r="H79" s="399"/>
      <c r="I79" s="399"/>
      <c r="J79" s="400"/>
      <c r="K79" s="176">
        <f>SUM(K13:K78)</f>
        <v>0</v>
      </c>
      <c r="L79" s="176">
        <f>SUM(L13:L78)</f>
        <v>0</v>
      </c>
      <c r="M79" s="176">
        <f>SUM(M13:M78)</f>
        <v>0</v>
      </c>
      <c r="N79" s="177">
        <f>SUM(N13:N78)</f>
        <v>0</v>
      </c>
      <c r="O79" s="178">
        <f>IFERROR(N79/K79*100,)</f>
        <v>0</v>
      </c>
      <c r="P79" s="177">
        <f>SUM(P13:P78)</f>
        <v>0</v>
      </c>
      <c r="Q79" s="177">
        <f>SUM(Q13:Q78)</f>
        <v>0</v>
      </c>
      <c r="R79" s="177"/>
      <c r="S79" s="179"/>
    </row>
    <row r="80" spans="1:19" x14ac:dyDescent="0.25">
      <c r="A80" s="401"/>
      <c r="B80" s="401"/>
      <c r="C80" s="180"/>
      <c r="D80" s="180"/>
      <c r="E80" s="180"/>
    </row>
    <row r="81" spans="1:19" x14ac:dyDescent="0.25">
      <c r="A81" s="181"/>
      <c r="B81" s="182"/>
      <c r="C81" s="182"/>
      <c r="D81" s="183"/>
      <c r="E81" s="184"/>
      <c r="F81" s="185"/>
      <c r="G81" s="183"/>
      <c r="H81" s="185"/>
      <c r="I81" s="183"/>
      <c r="J81" s="183"/>
      <c r="K81" s="186"/>
      <c r="L81" s="186"/>
      <c r="M81" s="186"/>
      <c r="N81" s="187"/>
      <c r="O81" s="187"/>
      <c r="P81" s="186"/>
      <c r="Q81" s="187"/>
      <c r="R81" s="187"/>
      <c r="S81" s="183"/>
    </row>
    <row r="82" spans="1:19" x14ac:dyDescent="0.25">
      <c r="E82" s="47"/>
      <c r="F82" s="188"/>
      <c r="G82" s="180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</row>
    <row r="83" spans="1:19" ht="46.5" customHeight="1" x14ac:dyDescent="0.4">
      <c r="A83" s="402" t="s">
        <v>261</v>
      </c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404"/>
    </row>
    <row r="84" spans="1:19" ht="31.15" customHeight="1" x14ac:dyDescent="0.25">
      <c r="A84" s="405" t="s">
        <v>262</v>
      </c>
      <c r="B84" s="406"/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7"/>
    </row>
    <row r="85" spans="1:19" x14ac:dyDescent="0.25">
      <c r="A85" s="408"/>
      <c r="B85" s="409"/>
      <c r="C85" s="409"/>
      <c r="D85" s="409"/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409"/>
      <c r="P85" s="409"/>
      <c r="Q85" s="409"/>
      <c r="R85" s="409"/>
      <c r="S85" s="410"/>
    </row>
    <row r="86" spans="1:19" x14ac:dyDescent="0.25">
      <c r="A86" s="408"/>
      <c r="B86" s="409"/>
      <c r="C86" s="409"/>
      <c r="D86" s="40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10"/>
    </row>
    <row r="87" spans="1:19" x14ac:dyDescent="0.25">
      <c r="A87" s="408"/>
      <c r="B87" s="409"/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10"/>
    </row>
    <row r="88" spans="1:19" x14ac:dyDescent="0.25">
      <c r="A88" s="408"/>
      <c r="B88" s="409"/>
      <c r="C88" s="409"/>
      <c r="D88" s="409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409"/>
      <c r="P88" s="409"/>
      <c r="Q88" s="409"/>
      <c r="R88" s="409"/>
      <c r="S88" s="410"/>
    </row>
    <row r="89" spans="1:19" x14ac:dyDescent="0.25">
      <c r="A89" s="408"/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10"/>
    </row>
    <row r="90" spans="1:19" x14ac:dyDescent="0.25">
      <c r="A90" s="408"/>
      <c r="B90" s="409"/>
      <c r="C90" s="409"/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  <c r="P90" s="409"/>
      <c r="Q90" s="409"/>
      <c r="R90" s="409"/>
      <c r="S90" s="410"/>
    </row>
    <row r="91" spans="1:19" x14ac:dyDescent="0.25">
      <c r="A91" s="408"/>
      <c r="B91" s="409"/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10"/>
    </row>
    <row r="92" spans="1:19" x14ac:dyDescent="0.25">
      <c r="A92" s="408"/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10"/>
    </row>
    <row r="93" spans="1:19" x14ac:dyDescent="0.25">
      <c r="A93" s="408"/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10"/>
    </row>
    <row r="94" spans="1:19" x14ac:dyDescent="0.25">
      <c r="A94" s="408"/>
      <c r="B94" s="409"/>
      <c r="C94" s="409"/>
      <c r="D94" s="409"/>
      <c r="E94" s="409"/>
      <c r="F94" s="409"/>
      <c r="G94" s="409"/>
      <c r="H94" s="409"/>
      <c r="I94" s="409"/>
      <c r="J94" s="409"/>
      <c r="K94" s="409"/>
      <c r="L94" s="409"/>
      <c r="M94" s="409"/>
      <c r="N94" s="409"/>
      <c r="O94" s="409"/>
      <c r="P94" s="409"/>
      <c r="Q94" s="409"/>
      <c r="R94" s="409"/>
      <c r="S94" s="410"/>
    </row>
    <row r="95" spans="1:19" x14ac:dyDescent="0.25">
      <c r="A95" s="408"/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10"/>
    </row>
    <row r="96" spans="1:19" x14ac:dyDescent="0.25">
      <c r="A96" s="408"/>
      <c r="B96" s="409"/>
      <c r="C96" s="409"/>
      <c r="D96" s="409"/>
      <c r="E96" s="409"/>
      <c r="F96" s="409"/>
      <c r="G96" s="409"/>
      <c r="H96" s="409"/>
      <c r="I96" s="409"/>
      <c r="J96" s="409"/>
      <c r="K96" s="409"/>
      <c r="L96" s="409"/>
      <c r="M96" s="409"/>
      <c r="N96" s="409"/>
      <c r="O96" s="409"/>
      <c r="P96" s="409"/>
      <c r="Q96" s="409"/>
      <c r="R96" s="409"/>
      <c r="S96" s="410"/>
    </row>
    <row r="97" spans="1:19" x14ac:dyDescent="0.25">
      <c r="A97" s="408"/>
      <c r="B97" s="409"/>
      <c r="C97" s="409"/>
      <c r="D97" s="409"/>
      <c r="E97" s="409"/>
      <c r="F97" s="409"/>
      <c r="G97" s="409"/>
      <c r="H97" s="409"/>
      <c r="I97" s="409"/>
      <c r="J97" s="409"/>
      <c r="K97" s="409"/>
      <c r="L97" s="409"/>
      <c r="M97" s="409"/>
      <c r="N97" s="409"/>
      <c r="O97" s="409"/>
      <c r="P97" s="409"/>
      <c r="Q97" s="409"/>
      <c r="R97" s="409"/>
      <c r="S97" s="410"/>
    </row>
    <row r="98" spans="1:19" x14ac:dyDescent="0.25">
      <c r="A98" s="408"/>
      <c r="B98" s="409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  <c r="P98" s="409"/>
      <c r="Q98" s="409"/>
      <c r="R98" s="409"/>
      <c r="S98" s="410"/>
    </row>
    <row r="99" spans="1:19" x14ac:dyDescent="0.25">
      <c r="A99" s="408"/>
      <c r="B99" s="409"/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10"/>
    </row>
    <row r="100" spans="1:19" x14ac:dyDescent="0.25">
      <c r="A100" s="408"/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10"/>
    </row>
    <row r="101" spans="1:19" x14ac:dyDescent="0.25">
      <c r="A101" s="408"/>
      <c r="B101" s="409"/>
      <c r="C101" s="409"/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9"/>
      <c r="S101" s="410"/>
    </row>
    <row r="102" spans="1:19" x14ac:dyDescent="0.25">
      <c r="A102" s="408"/>
      <c r="B102" s="409"/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409"/>
      <c r="R102" s="409"/>
      <c r="S102" s="410"/>
    </row>
    <row r="103" spans="1:19" x14ac:dyDescent="0.25">
      <c r="A103" s="411"/>
      <c r="B103" s="412"/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3"/>
    </row>
  </sheetData>
  <dataConsolidate link="1">
    <dataRefs count="1">
      <dataRef ref="E16" sheet="4 - RESULTADOS E DESEMP. OP" r:id="rId1"/>
    </dataRefs>
  </dataConsolidate>
  <mergeCells count="26">
    <mergeCell ref="A79:J79"/>
    <mergeCell ref="A80:B80"/>
    <mergeCell ref="A83:S83"/>
    <mergeCell ref="A84:S103"/>
    <mergeCell ref="K11:K12"/>
    <mergeCell ref="L11:L12"/>
    <mergeCell ref="M11:M12"/>
    <mergeCell ref="N11:N12"/>
    <mergeCell ref="O11:O12"/>
    <mergeCell ref="P11:R11"/>
    <mergeCell ref="K10:R10"/>
    <mergeCell ref="S10:S12"/>
    <mergeCell ref="A11:A12"/>
    <mergeCell ref="B11:B12"/>
    <mergeCell ref="C11:C12"/>
    <mergeCell ref="D11:D12"/>
    <mergeCell ref="E11:E12"/>
    <mergeCell ref="F11:F12"/>
    <mergeCell ref="G11:G12"/>
    <mergeCell ref="H11:H12"/>
    <mergeCell ref="A1:G1"/>
    <mergeCell ref="A10:E10"/>
    <mergeCell ref="F10:G10"/>
    <mergeCell ref="H10:I10"/>
    <mergeCell ref="J10:J12"/>
    <mergeCell ref="I11:I12"/>
  </mergeCells>
  <dataValidations count="1">
    <dataValidation type="list" allowBlank="1" showInputMessage="1" showErrorMessage="1" sqref="E13:E78 WVM983053:WVM983118 WLQ983053:WLQ983118 WBU983053:WBU983118 VRY983053:VRY983118 VIC983053:VIC983118 UYG983053:UYG983118 UOK983053:UOK983118 UEO983053:UEO983118 TUS983053:TUS983118 TKW983053:TKW983118 TBA983053:TBA983118 SRE983053:SRE983118 SHI983053:SHI983118 RXM983053:RXM983118 RNQ983053:RNQ983118 RDU983053:RDU983118 QTY983053:QTY983118 QKC983053:QKC983118 QAG983053:QAG983118 PQK983053:PQK983118 PGO983053:PGO983118 OWS983053:OWS983118 OMW983053:OMW983118 ODA983053:ODA983118 NTE983053:NTE983118 NJI983053:NJI983118 MZM983053:MZM983118 MPQ983053:MPQ983118 MFU983053:MFU983118 LVY983053:LVY983118 LMC983053:LMC983118 LCG983053:LCG983118 KSK983053:KSK983118 KIO983053:KIO983118 JYS983053:JYS983118 JOW983053:JOW983118 JFA983053:JFA983118 IVE983053:IVE983118 ILI983053:ILI983118 IBM983053:IBM983118 HRQ983053:HRQ983118 HHU983053:HHU983118 GXY983053:GXY983118 GOC983053:GOC983118 GEG983053:GEG983118 FUK983053:FUK983118 FKO983053:FKO983118 FAS983053:FAS983118 EQW983053:EQW983118 EHA983053:EHA983118 DXE983053:DXE983118 DNI983053:DNI983118 DDM983053:DDM983118 CTQ983053:CTQ983118 CJU983053:CJU983118 BZY983053:BZY983118 BQC983053:BQC983118 BGG983053:BGG983118 AWK983053:AWK983118 AMO983053:AMO983118 ACS983053:ACS983118 SW983053:SW983118 JA983053:JA983118 E983053:E983118 WVM917517:WVM917582 WLQ917517:WLQ917582 WBU917517:WBU917582 VRY917517:VRY917582 VIC917517:VIC917582 UYG917517:UYG917582 UOK917517:UOK917582 UEO917517:UEO917582 TUS917517:TUS917582 TKW917517:TKW917582 TBA917517:TBA917582 SRE917517:SRE917582 SHI917517:SHI917582 RXM917517:RXM917582 RNQ917517:RNQ917582 RDU917517:RDU917582 QTY917517:QTY917582 QKC917517:QKC917582 QAG917517:QAG917582 PQK917517:PQK917582 PGO917517:PGO917582 OWS917517:OWS917582 OMW917517:OMW917582 ODA917517:ODA917582 NTE917517:NTE917582 NJI917517:NJI917582 MZM917517:MZM917582 MPQ917517:MPQ917582 MFU917517:MFU917582 LVY917517:LVY917582 LMC917517:LMC917582 LCG917517:LCG917582 KSK917517:KSK917582 KIO917517:KIO917582 JYS917517:JYS917582 JOW917517:JOW917582 JFA917517:JFA917582 IVE917517:IVE917582 ILI917517:ILI917582 IBM917517:IBM917582 HRQ917517:HRQ917582 HHU917517:HHU917582 GXY917517:GXY917582 GOC917517:GOC917582 GEG917517:GEG917582 FUK917517:FUK917582 FKO917517:FKO917582 FAS917517:FAS917582 EQW917517:EQW917582 EHA917517:EHA917582 DXE917517:DXE917582 DNI917517:DNI917582 DDM917517:DDM917582 CTQ917517:CTQ917582 CJU917517:CJU917582 BZY917517:BZY917582 BQC917517:BQC917582 BGG917517:BGG917582 AWK917517:AWK917582 AMO917517:AMO917582 ACS917517:ACS917582 SW917517:SW917582 JA917517:JA917582 E917517:E917582 WVM851981:WVM852046 WLQ851981:WLQ852046 WBU851981:WBU852046 VRY851981:VRY852046 VIC851981:VIC852046 UYG851981:UYG852046 UOK851981:UOK852046 UEO851981:UEO852046 TUS851981:TUS852046 TKW851981:TKW852046 TBA851981:TBA852046 SRE851981:SRE852046 SHI851981:SHI852046 RXM851981:RXM852046 RNQ851981:RNQ852046 RDU851981:RDU852046 QTY851981:QTY852046 QKC851981:QKC852046 QAG851981:QAG852046 PQK851981:PQK852046 PGO851981:PGO852046 OWS851981:OWS852046 OMW851981:OMW852046 ODA851981:ODA852046 NTE851981:NTE852046 NJI851981:NJI852046 MZM851981:MZM852046 MPQ851981:MPQ852046 MFU851981:MFU852046 LVY851981:LVY852046 LMC851981:LMC852046 LCG851981:LCG852046 KSK851981:KSK852046 KIO851981:KIO852046 JYS851981:JYS852046 JOW851981:JOW852046 JFA851981:JFA852046 IVE851981:IVE852046 ILI851981:ILI852046 IBM851981:IBM852046 HRQ851981:HRQ852046 HHU851981:HHU852046 GXY851981:GXY852046 GOC851981:GOC852046 GEG851981:GEG852046 FUK851981:FUK852046 FKO851981:FKO852046 FAS851981:FAS852046 EQW851981:EQW852046 EHA851981:EHA852046 DXE851981:DXE852046 DNI851981:DNI852046 DDM851981:DDM852046 CTQ851981:CTQ852046 CJU851981:CJU852046 BZY851981:BZY852046 BQC851981:BQC852046 BGG851981:BGG852046 AWK851981:AWK852046 AMO851981:AMO852046 ACS851981:ACS852046 SW851981:SW852046 JA851981:JA852046 E851981:E852046 WVM786445:WVM786510 WLQ786445:WLQ786510 WBU786445:WBU786510 VRY786445:VRY786510 VIC786445:VIC786510 UYG786445:UYG786510 UOK786445:UOK786510 UEO786445:UEO786510 TUS786445:TUS786510 TKW786445:TKW786510 TBA786445:TBA786510 SRE786445:SRE786510 SHI786445:SHI786510 RXM786445:RXM786510 RNQ786445:RNQ786510 RDU786445:RDU786510 QTY786445:QTY786510 QKC786445:QKC786510 QAG786445:QAG786510 PQK786445:PQK786510 PGO786445:PGO786510 OWS786445:OWS786510 OMW786445:OMW786510 ODA786445:ODA786510 NTE786445:NTE786510 NJI786445:NJI786510 MZM786445:MZM786510 MPQ786445:MPQ786510 MFU786445:MFU786510 LVY786445:LVY786510 LMC786445:LMC786510 LCG786445:LCG786510 KSK786445:KSK786510 KIO786445:KIO786510 JYS786445:JYS786510 JOW786445:JOW786510 JFA786445:JFA786510 IVE786445:IVE786510 ILI786445:ILI786510 IBM786445:IBM786510 HRQ786445:HRQ786510 HHU786445:HHU786510 GXY786445:GXY786510 GOC786445:GOC786510 GEG786445:GEG786510 FUK786445:FUK786510 FKO786445:FKO786510 FAS786445:FAS786510 EQW786445:EQW786510 EHA786445:EHA786510 DXE786445:DXE786510 DNI786445:DNI786510 DDM786445:DDM786510 CTQ786445:CTQ786510 CJU786445:CJU786510 BZY786445:BZY786510 BQC786445:BQC786510 BGG786445:BGG786510 AWK786445:AWK786510 AMO786445:AMO786510 ACS786445:ACS786510 SW786445:SW786510 JA786445:JA786510 E786445:E786510 WVM720909:WVM720974 WLQ720909:WLQ720974 WBU720909:WBU720974 VRY720909:VRY720974 VIC720909:VIC720974 UYG720909:UYG720974 UOK720909:UOK720974 UEO720909:UEO720974 TUS720909:TUS720974 TKW720909:TKW720974 TBA720909:TBA720974 SRE720909:SRE720974 SHI720909:SHI720974 RXM720909:RXM720974 RNQ720909:RNQ720974 RDU720909:RDU720974 QTY720909:QTY720974 QKC720909:QKC720974 QAG720909:QAG720974 PQK720909:PQK720974 PGO720909:PGO720974 OWS720909:OWS720974 OMW720909:OMW720974 ODA720909:ODA720974 NTE720909:NTE720974 NJI720909:NJI720974 MZM720909:MZM720974 MPQ720909:MPQ720974 MFU720909:MFU720974 LVY720909:LVY720974 LMC720909:LMC720974 LCG720909:LCG720974 KSK720909:KSK720974 KIO720909:KIO720974 JYS720909:JYS720974 JOW720909:JOW720974 JFA720909:JFA720974 IVE720909:IVE720974 ILI720909:ILI720974 IBM720909:IBM720974 HRQ720909:HRQ720974 HHU720909:HHU720974 GXY720909:GXY720974 GOC720909:GOC720974 GEG720909:GEG720974 FUK720909:FUK720974 FKO720909:FKO720974 FAS720909:FAS720974 EQW720909:EQW720974 EHA720909:EHA720974 DXE720909:DXE720974 DNI720909:DNI720974 DDM720909:DDM720974 CTQ720909:CTQ720974 CJU720909:CJU720974 BZY720909:BZY720974 BQC720909:BQC720974 BGG720909:BGG720974 AWK720909:AWK720974 AMO720909:AMO720974 ACS720909:ACS720974 SW720909:SW720974 JA720909:JA720974 E720909:E720974 WVM655373:WVM655438 WLQ655373:WLQ655438 WBU655373:WBU655438 VRY655373:VRY655438 VIC655373:VIC655438 UYG655373:UYG655438 UOK655373:UOK655438 UEO655373:UEO655438 TUS655373:TUS655438 TKW655373:TKW655438 TBA655373:TBA655438 SRE655373:SRE655438 SHI655373:SHI655438 RXM655373:RXM655438 RNQ655373:RNQ655438 RDU655373:RDU655438 QTY655373:QTY655438 QKC655373:QKC655438 QAG655373:QAG655438 PQK655373:PQK655438 PGO655373:PGO655438 OWS655373:OWS655438 OMW655373:OMW655438 ODA655373:ODA655438 NTE655373:NTE655438 NJI655373:NJI655438 MZM655373:MZM655438 MPQ655373:MPQ655438 MFU655373:MFU655438 LVY655373:LVY655438 LMC655373:LMC655438 LCG655373:LCG655438 KSK655373:KSK655438 KIO655373:KIO655438 JYS655373:JYS655438 JOW655373:JOW655438 JFA655373:JFA655438 IVE655373:IVE655438 ILI655373:ILI655438 IBM655373:IBM655438 HRQ655373:HRQ655438 HHU655373:HHU655438 GXY655373:GXY655438 GOC655373:GOC655438 GEG655373:GEG655438 FUK655373:FUK655438 FKO655373:FKO655438 FAS655373:FAS655438 EQW655373:EQW655438 EHA655373:EHA655438 DXE655373:DXE655438 DNI655373:DNI655438 DDM655373:DDM655438 CTQ655373:CTQ655438 CJU655373:CJU655438 BZY655373:BZY655438 BQC655373:BQC655438 BGG655373:BGG655438 AWK655373:AWK655438 AMO655373:AMO655438 ACS655373:ACS655438 SW655373:SW655438 JA655373:JA655438 E655373:E655438 WVM589837:WVM589902 WLQ589837:WLQ589902 WBU589837:WBU589902 VRY589837:VRY589902 VIC589837:VIC589902 UYG589837:UYG589902 UOK589837:UOK589902 UEO589837:UEO589902 TUS589837:TUS589902 TKW589837:TKW589902 TBA589837:TBA589902 SRE589837:SRE589902 SHI589837:SHI589902 RXM589837:RXM589902 RNQ589837:RNQ589902 RDU589837:RDU589902 QTY589837:QTY589902 QKC589837:QKC589902 QAG589837:QAG589902 PQK589837:PQK589902 PGO589837:PGO589902 OWS589837:OWS589902 OMW589837:OMW589902 ODA589837:ODA589902 NTE589837:NTE589902 NJI589837:NJI589902 MZM589837:MZM589902 MPQ589837:MPQ589902 MFU589837:MFU589902 LVY589837:LVY589902 LMC589837:LMC589902 LCG589837:LCG589902 KSK589837:KSK589902 KIO589837:KIO589902 JYS589837:JYS589902 JOW589837:JOW589902 JFA589837:JFA589902 IVE589837:IVE589902 ILI589837:ILI589902 IBM589837:IBM589902 HRQ589837:HRQ589902 HHU589837:HHU589902 GXY589837:GXY589902 GOC589837:GOC589902 GEG589837:GEG589902 FUK589837:FUK589902 FKO589837:FKO589902 FAS589837:FAS589902 EQW589837:EQW589902 EHA589837:EHA589902 DXE589837:DXE589902 DNI589837:DNI589902 DDM589837:DDM589902 CTQ589837:CTQ589902 CJU589837:CJU589902 BZY589837:BZY589902 BQC589837:BQC589902 BGG589837:BGG589902 AWK589837:AWK589902 AMO589837:AMO589902 ACS589837:ACS589902 SW589837:SW589902 JA589837:JA589902 E589837:E589902 WVM524301:WVM524366 WLQ524301:WLQ524366 WBU524301:WBU524366 VRY524301:VRY524366 VIC524301:VIC524366 UYG524301:UYG524366 UOK524301:UOK524366 UEO524301:UEO524366 TUS524301:TUS524366 TKW524301:TKW524366 TBA524301:TBA524366 SRE524301:SRE524366 SHI524301:SHI524366 RXM524301:RXM524366 RNQ524301:RNQ524366 RDU524301:RDU524366 QTY524301:QTY524366 QKC524301:QKC524366 QAG524301:QAG524366 PQK524301:PQK524366 PGO524301:PGO524366 OWS524301:OWS524366 OMW524301:OMW524366 ODA524301:ODA524366 NTE524301:NTE524366 NJI524301:NJI524366 MZM524301:MZM524366 MPQ524301:MPQ524366 MFU524301:MFU524366 LVY524301:LVY524366 LMC524301:LMC524366 LCG524301:LCG524366 KSK524301:KSK524366 KIO524301:KIO524366 JYS524301:JYS524366 JOW524301:JOW524366 JFA524301:JFA524366 IVE524301:IVE524366 ILI524301:ILI524366 IBM524301:IBM524366 HRQ524301:HRQ524366 HHU524301:HHU524366 GXY524301:GXY524366 GOC524301:GOC524366 GEG524301:GEG524366 FUK524301:FUK524366 FKO524301:FKO524366 FAS524301:FAS524366 EQW524301:EQW524366 EHA524301:EHA524366 DXE524301:DXE524366 DNI524301:DNI524366 DDM524301:DDM524366 CTQ524301:CTQ524366 CJU524301:CJU524366 BZY524301:BZY524366 BQC524301:BQC524366 BGG524301:BGG524366 AWK524301:AWK524366 AMO524301:AMO524366 ACS524301:ACS524366 SW524301:SW524366 JA524301:JA524366 E524301:E524366 WVM458765:WVM458830 WLQ458765:WLQ458830 WBU458765:WBU458830 VRY458765:VRY458830 VIC458765:VIC458830 UYG458765:UYG458830 UOK458765:UOK458830 UEO458765:UEO458830 TUS458765:TUS458830 TKW458765:TKW458830 TBA458765:TBA458830 SRE458765:SRE458830 SHI458765:SHI458830 RXM458765:RXM458830 RNQ458765:RNQ458830 RDU458765:RDU458830 QTY458765:QTY458830 QKC458765:QKC458830 QAG458765:QAG458830 PQK458765:PQK458830 PGO458765:PGO458830 OWS458765:OWS458830 OMW458765:OMW458830 ODA458765:ODA458830 NTE458765:NTE458830 NJI458765:NJI458830 MZM458765:MZM458830 MPQ458765:MPQ458830 MFU458765:MFU458830 LVY458765:LVY458830 LMC458765:LMC458830 LCG458765:LCG458830 KSK458765:KSK458830 KIO458765:KIO458830 JYS458765:JYS458830 JOW458765:JOW458830 JFA458765:JFA458830 IVE458765:IVE458830 ILI458765:ILI458830 IBM458765:IBM458830 HRQ458765:HRQ458830 HHU458765:HHU458830 GXY458765:GXY458830 GOC458765:GOC458830 GEG458765:GEG458830 FUK458765:FUK458830 FKO458765:FKO458830 FAS458765:FAS458830 EQW458765:EQW458830 EHA458765:EHA458830 DXE458765:DXE458830 DNI458765:DNI458830 DDM458765:DDM458830 CTQ458765:CTQ458830 CJU458765:CJU458830 BZY458765:BZY458830 BQC458765:BQC458830 BGG458765:BGG458830 AWK458765:AWK458830 AMO458765:AMO458830 ACS458765:ACS458830 SW458765:SW458830 JA458765:JA458830 E458765:E458830 WVM393229:WVM393294 WLQ393229:WLQ393294 WBU393229:WBU393294 VRY393229:VRY393294 VIC393229:VIC393294 UYG393229:UYG393294 UOK393229:UOK393294 UEO393229:UEO393294 TUS393229:TUS393294 TKW393229:TKW393294 TBA393229:TBA393294 SRE393229:SRE393294 SHI393229:SHI393294 RXM393229:RXM393294 RNQ393229:RNQ393294 RDU393229:RDU393294 QTY393229:QTY393294 QKC393229:QKC393294 QAG393229:QAG393294 PQK393229:PQK393294 PGO393229:PGO393294 OWS393229:OWS393294 OMW393229:OMW393294 ODA393229:ODA393294 NTE393229:NTE393294 NJI393229:NJI393294 MZM393229:MZM393294 MPQ393229:MPQ393294 MFU393229:MFU393294 LVY393229:LVY393294 LMC393229:LMC393294 LCG393229:LCG393294 KSK393229:KSK393294 KIO393229:KIO393294 JYS393229:JYS393294 JOW393229:JOW393294 JFA393229:JFA393294 IVE393229:IVE393294 ILI393229:ILI393294 IBM393229:IBM393294 HRQ393229:HRQ393294 HHU393229:HHU393294 GXY393229:GXY393294 GOC393229:GOC393294 GEG393229:GEG393294 FUK393229:FUK393294 FKO393229:FKO393294 FAS393229:FAS393294 EQW393229:EQW393294 EHA393229:EHA393294 DXE393229:DXE393294 DNI393229:DNI393294 DDM393229:DDM393294 CTQ393229:CTQ393294 CJU393229:CJU393294 BZY393229:BZY393294 BQC393229:BQC393294 BGG393229:BGG393294 AWK393229:AWK393294 AMO393229:AMO393294 ACS393229:ACS393294 SW393229:SW393294 JA393229:JA393294 E393229:E393294 WVM327693:WVM327758 WLQ327693:WLQ327758 WBU327693:WBU327758 VRY327693:VRY327758 VIC327693:VIC327758 UYG327693:UYG327758 UOK327693:UOK327758 UEO327693:UEO327758 TUS327693:TUS327758 TKW327693:TKW327758 TBA327693:TBA327758 SRE327693:SRE327758 SHI327693:SHI327758 RXM327693:RXM327758 RNQ327693:RNQ327758 RDU327693:RDU327758 QTY327693:QTY327758 QKC327693:QKC327758 QAG327693:QAG327758 PQK327693:PQK327758 PGO327693:PGO327758 OWS327693:OWS327758 OMW327693:OMW327758 ODA327693:ODA327758 NTE327693:NTE327758 NJI327693:NJI327758 MZM327693:MZM327758 MPQ327693:MPQ327758 MFU327693:MFU327758 LVY327693:LVY327758 LMC327693:LMC327758 LCG327693:LCG327758 KSK327693:KSK327758 KIO327693:KIO327758 JYS327693:JYS327758 JOW327693:JOW327758 JFA327693:JFA327758 IVE327693:IVE327758 ILI327693:ILI327758 IBM327693:IBM327758 HRQ327693:HRQ327758 HHU327693:HHU327758 GXY327693:GXY327758 GOC327693:GOC327758 GEG327693:GEG327758 FUK327693:FUK327758 FKO327693:FKO327758 FAS327693:FAS327758 EQW327693:EQW327758 EHA327693:EHA327758 DXE327693:DXE327758 DNI327693:DNI327758 DDM327693:DDM327758 CTQ327693:CTQ327758 CJU327693:CJU327758 BZY327693:BZY327758 BQC327693:BQC327758 BGG327693:BGG327758 AWK327693:AWK327758 AMO327693:AMO327758 ACS327693:ACS327758 SW327693:SW327758 JA327693:JA327758 E327693:E327758 WVM262157:WVM262222 WLQ262157:WLQ262222 WBU262157:WBU262222 VRY262157:VRY262222 VIC262157:VIC262222 UYG262157:UYG262222 UOK262157:UOK262222 UEO262157:UEO262222 TUS262157:TUS262222 TKW262157:TKW262222 TBA262157:TBA262222 SRE262157:SRE262222 SHI262157:SHI262222 RXM262157:RXM262222 RNQ262157:RNQ262222 RDU262157:RDU262222 QTY262157:QTY262222 QKC262157:QKC262222 QAG262157:QAG262222 PQK262157:PQK262222 PGO262157:PGO262222 OWS262157:OWS262222 OMW262157:OMW262222 ODA262157:ODA262222 NTE262157:NTE262222 NJI262157:NJI262222 MZM262157:MZM262222 MPQ262157:MPQ262222 MFU262157:MFU262222 LVY262157:LVY262222 LMC262157:LMC262222 LCG262157:LCG262222 KSK262157:KSK262222 KIO262157:KIO262222 JYS262157:JYS262222 JOW262157:JOW262222 JFA262157:JFA262222 IVE262157:IVE262222 ILI262157:ILI262222 IBM262157:IBM262222 HRQ262157:HRQ262222 HHU262157:HHU262222 GXY262157:GXY262222 GOC262157:GOC262222 GEG262157:GEG262222 FUK262157:FUK262222 FKO262157:FKO262222 FAS262157:FAS262222 EQW262157:EQW262222 EHA262157:EHA262222 DXE262157:DXE262222 DNI262157:DNI262222 DDM262157:DDM262222 CTQ262157:CTQ262222 CJU262157:CJU262222 BZY262157:BZY262222 BQC262157:BQC262222 BGG262157:BGG262222 AWK262157:AWK262222 AMO262157:AMO262222 ACS262157:ACS262222 SW262157:SW262222 JA262157:JA262222 E262157:E262222 WVM196621:WVM196686 WLQ196621:WLQ196686 WBU196621:WBU196686 VRY196621:VRY196686 VIC196621:VIC196686 UYG196621:UYG196686 UOK196621:UOK196686 UEO196621:UEO196686 TUS196621:TUS196686 TKW196621:TKW196686 TBA196621:TBA196686 SRE196621:SRE196686 SHI196621:SHI196686 RXM196621:RXM196686 RNQ196621:RNQ196686 RDU196621:RDU196686 QTY196621:QTY196686 QKC196621:QKC196686 QAG196621:QAG196686 PQK196621:PQK196686 PGO196621:PGO196686 OWS196621:OWS196686 OMW196621:OMW196686 ODA196621:ODA196686 NTE196621:NTE196686 NJI196621:NJI196686 MZM196621:MZM196686 MPQ196621:MPQ196686 MFU196621:MFU196686 LVY196621:LVY196686 LMC196621:LMC196686 LCG196621:LCG196686 KSK196621:KSK196686 KIO196621:KIO196686 JYS196621:JYS196686 JOW196621:JOW196686 JFA196621:JFA196686 IVE196621:IVE196686 ILI196621:ILI196686 IBM196621:IBM196686 HRQ196621:HRQ196686 HHU196621:HHU196686 GXY196621:GXY196686 GOC196621:GOC196686 GEG196621:GEG196686 FUK196621:FUK196686 FKO196621:FKO196686 FAS196621:FAS196686 EQW196621:EQW196686 EHA196621:EHA196686 DXE196621:DXE196686 DNI196621:DNI196686 DDM196621:DDM196686 CTQ196621:CTQ196686 CJU196621:CJU196686 BZY196621:BZY196686 BQC196621:BQC196686 BGG196621:BGG196686 AWK196621:AWK196686 AMO196621:AMO196686 ACS196621:ACS196686 SW196621:SW196686 JA196621:JA196686 E196621:E196686 WVM131085:WVM131150 WLQ131085:WLQ131150 WBU131085:WBU131150 VRY131085:VRY131150 VIC131085:VIC131150 UYG131085:UYG131150 UOK131085:UOK131150 UEO131085:UEO131150 TUS131085:TUS131150 TKW131085:TKW131150 TBA131085:TBA131150 SRE131085:SRE131150 SHI131085:SHI131150 RXM131085:RXM131150 RNQ131085:RNQ131150 RDU131085:RDU131150 QTY131085:QTY131150 QKC131085:QKC131150 QAG131085:QAG131150 PQK131085:PQK131150 PGO131085:PGO131150 OWS131085:OWS131150 OMW131085:OMW131150 ODA131085:ODA131150 NTE131085:NTE131150 NJI131085:NJI131150 MZM131085:MZM131150 MPQ131085:MPQ131150 MFU131085:MFU131150 LVY131085:LVY131150 LMC131085:LMC131150 LCG131085:LCG131150 KSK131085:KSK131150 KIO131085:KIO131150 JYS131085:JYS131150 JOW131085:JOW131150 JFA131085:JFA131150 IVE131085:IVE131150 ILI131085:ILI131150 IBM131085:IBM131150 HRQ131085:HRQ131150 HHU131085:HHU131150 GXY131085:GXY131150 GOC131085:GOC131150 GEG131085:GEG131150 FUK131085:FUK131150 FKO131085:FKO131150 FAS131085:FAS131150 EQW131085:EQW131150 EHA131085:EHA131150 DXE131085:DXE131150 DNI131085:DNI131150 DDM131085:DDM131150 CTQ131085:CTQ131150 CJU131085:CJU131150 BZY131085:BZY131150 BQC131085:BQC131150 BGG131085:BGG131150 AWK131085:AWK131150 AMO131085:AMO131150 ACS131085:ACS131150 SW131085:SW131150 JA131085:JA131150 E131085:E131150 WVM65549:WVM65614 WLQ65549:WLQ65614 WBU65549:WBU65614 VRY65549:VRY65614 VIC65549:VIC65614 UYG65549:UYG65614 UOK65549:UOK65614 UEO65549:UEO65614 TUS65549:TUS65614 TKW65549:TKW65614 TBA65549:TBA65614 SRE65549:SRE65614 SHI65549:SHI65614 RXM65549:RXM65614 RNQ65549:RNQ65614 RDU65549:RDU65614 QTY65549:QTY65614 QKC65549:QKC65614 QAG65549:QAG65614 PQK65549:PQK65614 PGO65549:PGO65614 OWS65549:OWS65614 OMW65549:OMW65614 ODA65549:ODA65614 NTE65549:NTE65614 NJI65549:NJI65614 MZM65549:MZM65614 MPQ65549:MPQ65614 MFU65549:MFU65614 LVY65549:LVY65614 LMC65549:LMC65614 LCG65549:LCG65614 KSK65549:KSK65614 KIO65549:KIO65614 JYS65549:JYS65614 JOW65549:JOW65614 JFA65549:JFA65614 IVE65549:IVE65614 ILI65549:ILI65614 IBM65549:IBM65614 HRQ65549:HRQ65614 HHU65549:HHU65614 GXY65549:GXY65614 GOC65549:GOC65614 GEG65549:GEG65614 FUK65549:FUK65614 FKO65549:FKO65614 FAS65549:FAS65614 EQW65549:EQW65614 EHA65549:EHA65614 DXE65549:DXE65614 DNI65549:DNI65614 DDM65549:DDM65614 CTQ65549:CTQ65614 CJU65549:CJU65614 BZY65549:BZY65614 BQC65549:BQC65614 BGG65549:BGG65614 AWK65549:AWK65614 AMO65549:AMO65614 ACS65549:ACS65614 SW65549:SW65614 JA65549:JA65614 E65549:E65614 WVM13:WVM78 WLQ13:WLQ78 WBU13:WBU78 VRY13:VRY78 VIC13:VIC78 UYG13:UYG78 UOK13:UOK78 UEO13:UEO78 TUS13:TUS78 TKW13:TKW78 TBA13:TBA78 SRE13:SRE78 SHI13:SHI78 RXM13:RXM78 RNQ13:RNQ78 RDU13:RDU78 QTY13:QTY78 QKC13:QKC78 QAG13:QAG78 PQK13:PQK78 PGO13:PGO78 OWS13:OWS78 OMW13:OMW78 ODA13:ODA78 NTE13:NTE78 NJI13:NJI78 MZM13:MZM78 MPQ13:MPQ78 MFU13:MFU78 LVY13:LVY78 LMC13:LMC78 LCG13:LCG78 KSK13:KSK78 KIO13:KIO78 JYS13:JYS78 JOW13:JOW78 JFA13:JFA78 IVE13:IVE78 ILI13:ILI78 IBM13:IBM78 HRQ13:HRQ78 HHU13:HHU78 GXY13:GXY78 GOC13:GOC78 GEG13:GEG78 FUK13:FUK78 FKO13:FKO78 FAS13:FAS78 EQW13:EQW78 EHA13:EHA78 DXE13:DXE78 DNI13:DNI78 DDM13:DDM78 CTQ13:CTQ78 CJU13:CJU78 BZY13:BZY78 BQC13:BQC78 BGG13:BGG78 AWK13:AWK78 AMO13:AMO78 ACS13:ACS78 SW13:SW78 JA13:JA78">
      <formula1>$X$9:$X$25</formula1>
    </dataValidation>
  </dataValidations>
  <pageMargins left="0.511811024" right="0.511811024" top="0.78740157499999996" bottom="0.78740157499999996" header="0.31496062000000002" footer="0.31496062000000002"/>
  <pageSetup paperSize="9" scale="19" fitToWidth="0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59"/>
  <sheetViews>
    <sheetView showGridLines="0" topLeftCell="A14" zoomScale="70" zoomScaleNormal="70" workbookViewId="0">
      <selection activeCell="C25" sqref="C25"/>
    </sheetView>
  </sheetViews>
  <sheetFormatPr defaultColWidth="8.875" defaultRowHeight="15" x14ac:dyDescent="0.25"/>
  <cols>
    <col min="1" max="1" width="30.875" customWidth="1"/>
    <col min="2" max="3" width="8.625" style="49" customWidth="1"/>
    <col min="4" max="4" width="30.375" customWidth="1"/>
    <col min="5" max="5" width="19.875" customWidth="1"/>
    <col min="6" max="6" width="1.875" customWidth="1"/>
    <col min="7" max="7" width="15.625" customWidth="1"/>
    <col min="8" max="8" width="12.875" bestFit="1" customWidth="1"/>
    <col min="9" max="9" width="12.875" customWidth="1"/>
    <col min="10" max="10" width="13.5" customWidth="1"/>
    <col min="11" max="11" width="13.125" customWidth="1"/>
    <col min="12" max="12" width="15.5" customWidth="1"/>
    <col min="13" max="13" width="14.125" customWidth="1"/>
    <col min="14" max="14" width="12.375" customWidth="1"/>
    <col min="15" max="16" width="13" customWidth="1"/>
    <col min="17" max="17" width="15.5" customWidth="1"/>
    <col min="18" max="18" width="15.875" customWidth="1"/>
    <col min="19" max="19" width="9.5" customWidth="1"/>
    <col min="21" max="21" width="11.5" bestFit="1" customWidth="1"/>
  </cols>
  <sheetData>
    <row r="5" spans="1:29" s="226" customFormat="1" ht="24.75" customHeight="1" x14ac:dyDescent="0.3">
      <c r="A5" s="225" t="s">
        <v>184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V5" s="227"/>
      <c r="W5" s="228"/>
    </row>
    <row r="6" spans="1:29" ht="21.75" customHeight="1" x14ac:dyDescent="0.25">
      <c r="A6" s="420" t="s">
        <v>182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V6" s="50"/>
      <c r="W6" s="51"/>
    </row>
    <row r="7" spans="1:29" s="52" customFormat="1" ht="26.25" customHeight="1" x14ac:dyDescent="0.3">
      <c r="A7" s="223" t="s">
        <v>319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V7" s="53"/>
      <c r="W7" s="54"/>
    </row>
    <row r="9" spans="1:29" s="57" customFormat="1" ht="18.75" hidden="1" x14ac:dyDescent="0.3">
      <c r="A9" s="55"/>
      <c r="B9" s="56"/>
      <c r="C9" s="5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V9" s="58"/>
      <c r="W9" s="59"/>
    </row>
    <row r="10" spans="1:29" s="61" customFormat="1" ht="27" customHeight="1" x14ac:dyDescent="0.3">
      <c r="A10" s="427" t="s">
        <v>38</v>
      </c>
      <c r="B10" s="423" t="s">
        <v>150</v>
      </c>
      <c r="C10" s="428" t="s">
        <v>147</v>
      </c>
      <c r="D10" s="423" t="s">
        <v>157</v>
      </c>
      <c r="E10" s="428" t="s">
        <v>320</v>
      </c>
      <c r="F10" s="60"/>
      <c r="G10" s="424" t="s">
        <v>12</v>
      </c>
      <c r="H10" s="424"/>
      <c r="I10" s="423" t="s">
        <v>158</v>
      </c>
      <c r="J10" s="424" t="s">
        <v>159</v>
      </c>
      <c r="K10" s="424"/>
      <c r="L10" s="424"/>
      <c r="M10" s="424"/>
      <c r="N10" s="424"/>
      <c r="O10" s="425" t="s">
        <v>160</v>
      </c>
      <c r="P10" s="425" t="s">
        <v>161</v>
      </c>
      <c r="Q10" s="423" t="s">
        <v>20</v>
      </c>
      <c r="R10" s="424" t="s">
        <v>3</v>
      </c>
      <c r="S10" s="424" t="s">
        <v>162</v>
      </c>
      <c r="V10" s="58"/>
      <c r="W10" s="62"/>
    </row>
    <row r="11" spans="1:29" s="61" customFormat="1" ht="53.25" customHeight="1" x14ac:dyDescent="0.25">
      <c r="A11" s="427"/>
      <c r="B11" s="423"/>
      <c r="C11" s="429"/>
      <c r="D11" s="423"/>
      <c r="E11" s="429"/>
      <c r="F11" s="63"/>
      <c r="G11" s="229" t="s">
        <v>297</v>
      </c>
      <c r="H11" s="229" t="s">
        <v>163</v>
      </c>
      <c r="I11" s="423"/>
      <c r="J11" s="229" t="s">
        <v>163</v>
      </c>
      <c r="K11" s="229" t="s">
        <v>164</v>
      </c>
      <c r="L11" s="229" t="s">
        <v>165</v>
      </c>
      <c r="M11" s="229" t="s">
        <v>166</v>
      </c>
      <c r="N11" s="229" t="s">
        <v>167</v>
      </c>
      <c r="O11" s="425"/>
      <c r="P11" s="425"/>
      <c r="Q11" s="423"/>
      <c r="R11" s="424"/>
      <c r="S11" s="424"/>
      <c r="U11" s="419" t="s">
        <v>299</v>
      </c>
      <c r="V11" s="419"/>
      <c r="W11" s="419"/>
      <c r="X11" s="419"/>
      <c r="Y11" s="419"/>
      <c r="Z11" s="419"/>
      <c r="AA11" s="419"/>
      <c r="AB11" s="419"/>
      <c r="AC11" s="419"/>
    </row>
    <row r="12" spans="1:29" s="55" customFormat="1" ht="37.5" x14ac:dyDescent="0.3">
      <c r="A12" s="80" t="str">
        <f>'Quadro Geral'!A10</f>
        <v>Gerência Administrativa e Financeira do CAU/AP</v>
      </c>
      <c r="B12" s="81" t="str">
        <f>'Quadro Geral'!B10</f>
        <v>A</v>
      </c>
      <c r="C12" s="82" t="str">
        <f>'Quadro Geral'!C10</f>
        <v>x</v>
      </c>
      <c r="D12" s="83" t="str">
        <f>'Quadro Geral'!D10</f>
        <v>Manutenção das Atividades Administrativas</v>
      </c>
      <c r="E12" s="64">
        <f>'Quadro Geral'!J10</f>
        <v>0</v>
      </c>
      <c r="F12" s="65"/>
      <c r="G12" s="77"/>
      <c r="H12" s="77"/>
      <c r="I12" s="77"/>
      <c r="J12" s="77"/>
      <c r="K12" s="77"/>
      <c r="L12" s="77"/>
      <c r="M12" s="77"/>
      <c r="N12" s="77"/>
      <c r="O12" s="77"/>
      <c r="P12" s="78">
        <f>SUM(G12:O12)</f>
        <v>0</v>
      </c>
      <c r="Q12" s="77"/>
      <c r="R12" s="78">
        <f>P12+Q12</f>
        <v>0</v>
      </c>
      <c r="S12" s="79">
        <f>IFERROR(R12/$R$46*100,0)</f>
        <v>0</v>
      </c>
      <c r="U12" s="66"/>
    </row>
    <row r="13" spans="1:29" s="55" customFormat="1" ht="18.75" x14ac:dyDescent="0.3">
      <c r="A13" s="80" t="str">
        <f>'Quadro Geral'!A11</f>
        <v>Gerência de Fiscalização</v>
      </c>
      <c r="B13" s="81" t="str">
        <f>'Quadro Geral'!B11</f>
        <v>A</v>
      </c>
      <c r="C13" s="82">
        <f>'Quadro Geral'!C11</f>
        <v>0</v>
      </c>
      <c r="D13" s="83" t="str">
        <f>'Quadro Geral'!D11</f>
        <v xml:space="preserve">Atendimento </v>
      </c>
      <c r="E13" s="64">
        <f>'Quadro Geral'!J11</f>
        <v>0</v>
      </c>
      <c r="F13" s="65"/>
      <c r="G13" s="77"/>
      <c r="H13" s="77"/>
      <c r="I13" s="77"/>
      <c r="J13" s="77"/>
      <c r="K13" s="77"/>
      <c r="L13" s="77"/>
      <c r="M13" s="77"/>
      <c r="N13" s="77"/>
      <c r="O13" s="77"/>
      <c r="P13" s="78">
        <f t="shared" ref="P13:P26" si="0">SUM(G13:O13)</f>
        <v>0</v>
      </c>
      <c r="Q13" s="77"/>
      <c r="R13" s="78">
        <f t="shared" ref="R13:R45" si="1">P13+Q13</f>
        <v>0</v>
      </c>
      <c r="S13" s="79">
        <f t="shared" ref="S13:S24" si="2">IFERROR(R13/$R$46*100,0)</f>
        <v>0</v>
      </c>
      <c r="T13" s="67"/>
      <c r="U13" s="66"/>
    </row>
    <row r="14" spans="1:29" s="55" customFormat="1" ht="18.75" x14ac:dyDescent="0.3">
      <c r="A14" s="80" t="str">
        <f>'Quadro Geral'!A12</f>
        <v>Gerência de Fiscalização</v>
      </c>
      <c r="B14" s="81" t="str">
        <f>'Quadro Geral'!B12</f>
        <v>P</v>
      </c>
      <c r="C14" s="82" t="str">
        <f>'Quadro Geral'!C12</f>
        <v>x</v>
      </c>
      <c r="D14" s="83" t="str">
        <f>'Quadro Geral'!D12</f>
        <v>Fiscalização</v>
      </c>
      <c r="E14" s="64">
        <f>'Quadro Geral'!J12</f>
        <v>0</v>
      </c>
      <c r="F14" s="65"/>
      <c r="G14" s="77"/>
      <c r="H14" s="77"/>
      <c r="I14" s="77"/>
      <c r="J14" s="77"/>
      <c r="K14" s="77"/>
      <c r="L14" s="77"/>
      <c r="M14" s="77"/>
      <c r="N14" s="77"/>
      <c r="O14" s="77"/>
      <c r="P14" s="78">
        <f t="shared" si="0"/>
        <v>0</v>
      </c>
      <c r="Q14" s="77"/>
      <c r="R14" s="78">
        <f t="shared" si="1"/>
        <v>0</v>
      </c>
      <c r="S14" s="79">
        <f t="shared" si="2"/>
        <v>0</v>
      </c>
      <c r="T14" s="67"/>
      <c r="U14" s="66"/>
    </row>
    <row r="15" spans="1:29" s="55" customFormat="1" ht="37.5" x14ac:dyDescent="0.3">
      <c r="A15" s="80" t="str">
        <f>'Quadro Geral'!A13</f>
        <v>Gerência Administrativa e Financeira do CAU/AP</v>
      </c>
      <c r="B15" s="81" t="str">
        <f>'Quadro Geral'!B13</f>
        <v>P</v>
      </c>
      <c r="C15" s="82">
        <f>'Quadro Geral'!C13</f>
        <v>0</v>
      </c>
      <c r="D15" s="83" t="str">
        <f>'Quadro Geral'!D13</f>
        <v>Comunicação</v>
      </c>
      <c r="E15" s="64">
        <f>'Quadro Geral'!J13</f>
        <v>0</v>
      </c>
      <c r="F15" s="65"/>
      <c r="G15" s="77"/>
      <c r="H15" s="77"/>
      <c r="I15" s="77"/>
      <c r="J15" s="77"/>
      <c r="K15" s="77"/>
      <c r="L15" s="77"/>
      <c r="M15" s="77"/>
      <c r="N15" s="77"/>
      <c r="O15" s="77"/>
      <c r="P15" s="78">
        <f t="shared" si="0"/>
        <v>0</v>
      </c>
      <c r="Q15" s="77"/>
      <c r="R15" s="78">
        <f t="shared" si="1"/>
        <v>0</v>
      </c>
      <c r="S15" s="79">
        <f t="shared" si="2"/>
        <v>0</v>
      </c>
      <c r="T15" s="67"/>
      <c r="U15" s="66"/>
    </row>
    <row r="16" spans="1:29" s="55" customFormat="1" ht="37.5" x14ac:dyDescent="0.3">
      <c r="A16" s="80" t="str">
        <f>'Quadro Geral'!A14</f>
        <v>Gerência Administrativa e Financeira do CAU/AP</v>
      </c>
      <c r="B16" s="81" t="str">
        <f>'Quadro Geral'!B14</f>
        <v>A</v>
      </c>
      <c r="C16" s="82">
        <f>'Quadro Geral'!C14</f>
        <v>0</v>
      </c>
      <c r="D16" s="83" t="str">
        <f>'Quadro Geral'!D14</f>
        <v>Aporte ao Centro de Serviços Compartilhados</v>
      </c>
      <c r="E16" s="64">
        <f>'Quadro Geral'!J14</f>
        <v>0</v>
      </c>
      <c r="F16" s="65"/>
      <c r="G16" s="77"/>
      <c r="H16" s="77"/>
      <c r="I16" s="77"/>
      <c r="J16" s="77"/>
      <c r="K16" s="77"/>
      <c r="L16" s="77"/>
      <c r="M16" s="77"/>
      <c r="N16" s="77"/>
      <c r="O16" s="77"/>
      <c r="P16" s="78">
        <f t="shared" si="0"/>
        <v>0</v>
      </c>
      <c r="Q16" s="77"/>
      <c r="R16" s="78">
        <f t="shared" si="1"/>
        <v>0</v>
      </c>
      <c r="S16" s="79">
        <f t="shared" si="2"/>
        <v>0</v>
      </c>
      <c r="T16" s="67"/>
      <c r="U16" s="66"/>
    </row>
    <row r="17" spans="1:21" s="55" customFormat="1" ht="37.5" x14ac:dyDescent="0.3">
      <c r="A17" s="80" t="str">
        <f>'Quadro Geral'!A15</f>
        <v>Gerência Administrativa e Financeira do CAU/AP</v>
      </c>
      <c r="B17" s="81" t="str">
        <f>'Quadro Geral'!B15</f>
        <v>A</v>
      </c>
      <c r="C17" s="82" t="str">
        <f>'Quadro Geral'!C15</f>
        <v>x</v>
      </c>
      <c r="D17" s="83" t="str">
        <f>'Quadro Geral'!D15</f>
        <v>Fundo de Apoio</v>
      </c>
      <c r="E17" s="64">
        <f>'Quadro Geral'!J15</f>
        <v>0</v>
      </c>
      <c r="F17" s="65"/>
      <c r="G17" s="77"/>
      <c r="H17" s="77"/>
      <c r="I17" s="77"/>
      <c r="J17" s="77"/>
      <c r="K17" s="77"/>
      <c r="L17" s="77"/>
      <c r="M17" s="77"/>
      <c r="N17" s="77"/>
      <c r="O17" s="77"/>
      <c r="P17" s="78">
        <f t="shared" si="0"/>
        <v>0</v>
      </c>
      <c r="Q17" s="77"/>
      <c r="R17" s="78">
        <f t="shared" si="1"/>
        <v>0</v>
      </c>
      <c r="S17" s="79">
        <f t="shared" si="2"/>
        <v>0</v>
      </c>
      <c r="T17" s="67"/>
      <c r="U17" s="66"/>
    </row>
    <row r="18" spans="1:21" s="55" customFormat="1" ht="37.5" x14ac:dyDescent="0.3">
      <c r="A18" s="80" t="str">
        <f>'Quadro Geral'!A16</f>
        <v>Gerência Administrativa e Financeira do CAU/AP</v>
      </c>
      <c r="B18" s="81" t="str">
        <f>'Quadro Geral'!B16</f>
        <v>A</v>
      </c>
      <c r="C18" s="82">
        <f>'Quadro Geral'!C16</f>
        <v>0</v>
      </c>
      <c r="D18" s="83" t="str">
        <f>'Quadro Geral'!D16</f>
        <v>Reserva de Contingência</v>
      </c>
      <c r="E18" s="64">
        <f>'Quadro Geral'!J16</f>
        <v>0</v>
      </c>
      <c r="F18" s="65"/>
      <c r="G18" s="77"/>
      <c r="H18" s="77"/>
      <c r="I18" s="77"/>
      <c r="J18" s="77"/>
      <c r="K18" s="77"/>
      <c r="L18" s="77"/>
      <c r="M18" s="77"/>
      <c r="N18" s="77"/>
      <c r="O18" s="77"/>
      <c r="P18" s="78">
        <f t="shared" si="0"/>
        <v>0</v>
      </c>
      <c r="Q18" s="77"/>
      <c r="R18" s="78">
        <f t="shared" si="1"/>
        <v>0</v>
      </c>
      <c r="S18" s="79">
        <f t="shared" si="2"/>
        <v>0</v>
      </c>
      <c r="T18" s="67"/>
      <c r="U18" s="66"/>
    </row>
    <row r="19" spans="1:21" s="55" customFormat="1" ht="18.75" x14ac:dyDescent="0.3">
      <c r="A19" s="80" t="str">
        <f>'Quadro Geral'!A17</f>
        <v>Presidente do CAU/AP</v>
      </c>
      <c r="B19" s="81" t="str">
        <f>'Quadro Geral'!B17</f>
        <v>P</v>
      </c>
      <c r="C19" s="82">
        <f>'Quadro Geral'!C17</f>
        <v>0</v>
      </c>
      <c r="D19" s="83" t="str">
        <f>'Quadro Geral'!D17</f>
        <v>Estruturação da Sede</v>
      </c>
      <c r="E19" s="64">
        <f>'Quadro Geral'!J17</f>
        <v>0</v>
      </c>
      <c r="F19" s="65"/>
      <c r="G19" s="77"/>
      <c r="H19" s="77"/>
      <c r="I19" s="77"/>
      <c r="J19" s="77"/>
      <c r="K19" s="77"/>
      <c r="L19" s="77"/>
      <c r="M19" s="77"/>
      <c r="N19" s="77"/>
      <c r="O19" s="77"/>
      <c r="P19" s="78">
        <f t="shared" si="0"/>
        <v>0</v>
      </c>
      <c r="Q19" s="77"/>
      <c r="R19" s="78">
        <f t="shared" si="1"/>
        <v>0</v>
      </c>
      <c r="S19" s="79">
        <f t="shared" si="2"/>
        <v>0</v>
      </c>
      <c r="T19" s="67"/>
      <c r="U19" s="66"/>
    </row>
    <row r="20" spans="1:21" s="55" customFormat="1" ht="37.5" x14ac:dyDescent="0.3">
      <c r="A20" s="80" t="str">
        <f>'Quadro Geral'!A18</f>
        <v>Gerência Administrativa e Financeira do CAU/AP</v>
      </c>
      <c r="B20" s="81" t="str">
        <f>'Quadro Geral'!B18</f>
        <v>P</v>
      </c>
      <c r="C20" s="82">
        <f>'Quadro Geral'!C18</f>
        <v>0</v>
      </c>
      <c r="D20" s="83" t="str">
        <f>'Quadro Geral'!D18</f>
        <v>Patrocínio</v>
      </c>
      <c r="E20" s="64">
        <f>'Quadro Geral'!J18</f>
        <v>0</v>
      </c>
      <c r="F20" s="65"/>
      <c r="G20" s="77"/>
      <c r="H20" s="77"/>
      <c r="I20" s="77"/>
      <c r="J20" s="77"/>
      <c r="K20" s="77"/>
      <c r="L20" s="77"/>
      <c r="M20" s="77"/>
      <c r="N20" s="77"/>
      <c r="O20" s="77"/>
      <c r="P20" s="78">
        <f t="shared" si="0"/>
        <v>0</v>
      </c>
      <c r="Q20" s="77"/>
      <c r="R20" s="78">
        <f t="shared" si="1"/>
        <v>0</v>
      </c>
      <c r="S20" s="79">
        <f t="shared" si="2"/>
        <v>0</v>
      </c>
      <c r="T20" s="67"/>
      <c r="U20" s="66"/>
    </row>
    <row r="21" spans="1:21" s="55" customFormat="1" ht="37.5" x14ac:dyDescent="0.3">
      <c r="A21" s="80" t="str">
        <f>'Quadro Geral'!A19</f>
        <v>Gerência Administrativa e Financeira do CAU/AP</v>
      </c>
      <c r="B21" s="81" t="str">
        <f>'Quadro Geral'!B19</f>
        <v>P</v>
      </c>
      <c r="C21" s="82">
        <f>'Quadro Geral'!C19</f>
        <v>0</v>
      </c>
      <c r="D21" s="83" t="str">
        <f>'Quadro Geral'!D19</f>
        <v>Colaborador Valorizado</v>
      </c>
      <c r="E21" s="64">
        <f>'Quadro Geral'!J19</f>
        <v>0</v>
      </c>
      <c r="F21" s="65"/>
      <c r="G21" s="77"/>
      <c r="H21" s="77"/>
      <c r="I21" s="77"/>
      <c r="J21" s="77"/>
      <c r="K21" s="77"/>
      <c r="L21" s="77"/>
      <c r="M21" s="77"/>
      <c r="N21" s="77"/>
      <c r="O21" s="77"/>
      <c r="P21" s="78">
        <f t="shared" si="0"/>
        <v>0</v>
      </c>
      <c r="Q21" s="77"/>
      <c r="R21" s="78">
        <f t="shared" si="1"/>
        <v>0</v>
      </c>
      <c r="S21" s="79">
        <f t="shared" si="2"/>
        <v>0</v>
      </c>
      <c r="T21" s="67"/>
      <c r="U21" s="66"/>
    </row>
    <row r="22" spans="1:21" s="55" customFormat="1" ht="18.75" x14ac:dyDescent="0.3">
      <c r="A22" s="80" t="str">
        <f>'Quadro Geral'!A20</f>
        <v>Presidente do CAU/AP</v>
      </c>
      <c r="B22" s="81" t="str">
        <f>'Quadro Geral'!B20</f>
        <v>A</v>
      </c>
      <c r="C22" s="82">
        <f>'Quadro Geral'!C20</f>
        <v>0</v>
      </c>
      <c r="D22" s="83" t="str">
        <f>'Quadro Geral'!D20</f>
        <v>Presidência e Plenárias</v>
      </c>
      <c r="E22" s="64">
        <f>'Quadro Geral'!J20</f>
        <v>0</v>
      </c>
      <c r="F22" s="65"/>
      <c r="G22" s="77"/>
      <c r="H22" s="77"/>
      <c r="I22" s="77"/>
      <c r="J22" s="77"/>
      <c r="K22" s="77"/>
      <c r="L22" s="77"/>
      <c r="M22" s="77"/>
      <c r="N22" s="77"/>
      <c r="O22" s="77"/>
      <c r="P22" s="78">
        <f t="shared" si="0"/>
        <v>0</v>
      </c>
      <c r="Q22" s="77"/>
      <c r="R22" s="78">
        <f t="shared" si="1"/>
        <v>0</v>
      </c>
      <c r="S22" s="79">
        <f t="shared" si="2"/>
        <v>0</v>
      </c>
      <c r="T22" s="67"/>
      <c r="U22" s="66"/>
    </row>
    <row r="23" spans="1:21" s="55" customFormat="1" ht="37.5" x14ac:dyDescent="0.3">
      <c r="A23" s="80" t="str">
        <f>'Quadro Geral'!A21</f>
        <v>Presidente do CAU/AP</v>
      </c>
      <c r="B23" s="81" t="str">
        <f>'Quadro Geral'!B21</f>
        <v>A</v>
      </c>
      <c r="C23" s="82">
        <f>'Quadro Geral'!C21</f>
        <v>0</v>
      </c>
      <c r="D23" s="83" t="str">
        <f>'Quadro Geral'!D21</f>
        <v>Comissão de Planejamento e Finanças - CPFI</v>
      </c>
      <c r="E23" s="64">
        <f>'Quadro Geral'!J21</f>
        <v>0</v>
      </c>
      <c r="F23" s="65"/>
      <c r="G23" s="77"/>
      <c r="H23" s="77"/>
      <c r="I23" s="77"/>
      <c r="J23" s="77"/>
      <c r="K23" s="77"/>
      <c r="L23" s="77"/>
      <c r="M23" s="77"/>
      <c r="N23" s="77"/>
      <c r="O23" s="77"/>
      <c r="P23" s="78">
        <f t="shared" si="0"/>
        <v>0</v>
      </c>
      <c r="Q23" s="77"/>
      <c r="R23" s="78">
        <f t="shared" si="1"/>
        <v>0</v>
      </c>
      <c r="S23" s="79">
        <f t="shared" si="2"/>
        <v>0</v>
      </c>
      <c r="T23" s="67"/>
      <c r="U23" s="66"/>
    </row>
    <row r="24" spans="1:21" s="55" customFormat="1" ht="37.5" x14ac:dyDescent="0.3">
      <c r="A24" s="80" t="str">
        <f>'Quadro Geral'!A22</f>
        <v>Presidente do CAU/AP</v>
      </c>
      <c r="B24" s="81" t="str">
        <f>'Quadro Geral'!B22</f>
        <v>A</v>
      </c>
      <c r="C24" s="82">
        <f>'Quadro Geral'!C22</f>
        <v>0</v>
      </c>
      <c r="D24" s="83" t="str">
        <f>'Quadro Geral'!D22</f>
        <v>Comissão de Ética e Exercício Profissional - CEEP</v>
      </c>
      <c r="E24" s="64">
        <f>'Quadro Geral'!J22</f>
        <v>0</v>
      </c>
      <c r="F24" s="65"/>
      <c r="G24" s="77"/>
      <c r="H24" s="77"/>
      <c r="I24" s="77"/>
      <c r="J24" s="77"/>
      <c r="K24" s="77"/>
      <c r="L24" s="77"/>
      <c r="M24" s="77"/>
      <c r="N24" s="77"/>
      <c r="O24" s="77"/>
      <c r="P24" s="78">
        <f t="shared" si="0"/>
        <v>0</v>
      </c>
      <c r="Q24" s="77"/>
      <c r="R24" s="78">
        <f t="shared" si="1"/>
        <v>0</v>
      </c>
      <c r="S24" s="79">
        <f t="shared" si="2"/>
        <v>0</v>
      </c>
      <c r="T24" s="67"/>
      <c r="U24" s="66"/>
    </row>
    <row r="25" spans="1:21" s="55" customFormat="1" ht="37.5" x14ac:dyDescent="0.3">
      <c r="A25" s="80" t="str">
        <f>'Quadro Geral'!A23</f>
        <v>Presidente do CAU/AP</v>
      </c>
      <c r="B25" s="81" t="str">
        <f>'Quadro Geral'!B23</f>
        <v>A</v>
      </c>
      <c r="C25" s="82">
        <f>'Quadro Geral'!C23</f>
        <v>0</v>
      </c>
      <c r="D25" s="83" t="str">
        <f>'Quadro Geral'!D23</f>
        <v>Comissão de Ensino e Formação - CEF</v>
      </c>
      <c r="E25" s="64">
        <f>'Quadro Geral'!J23</f>
        <v>0</v>
      </c>
      <c r="F25" s="65"/>
      <c r="G25" s="77"/>
      <c r="H25" s="77"/>
      <c r="I25" s="77"/>
      <c r="J25" s="77"/>
      <c r="K25" s="77"/>
      <c r="L25" s="77"/>
      <c r="M25" s="77"/>
      <c r="N25" s="77"/>
      <c r="O25" s="77"/>
      <c r="P25" s="78">
        <f t="shared" si="0"/>
        <v>0</v>
      </c>
      <c r="Q25" s="77"/>
      <c r="R25" s="78">
        <f t="shared" si="1"/>
        <v>0</v>
      </c>
      <c r="S25" s="79">
        <f t="shared" ref="S25:S42" si="3">IFERROR(R25/$R$46*100,0)</f>
        <v>0</v>
      </c>
      <c r="T25" s="67"/>
      <c r="U25" s="66"/>
    </row>
    <row r="26" spans="1:21" s="55" customFormat="1" ht="37.5" x14ac:dyDescent="0.3">
      <c r="A26" s="80" t="str">
        <f>'Quadro Geral'!A24</f>
        <v>Presidente do CAU/AP</v>
      </c>
      <c r="B26" s="81" t="str">
        <f>'Quadro Geral'!B24</f>
        <v>A</v>
      </c>
      <c r="C26" s="82">
        <f>'Quadro Geral'!C24</f>
        <v>0</v>
      </c>
      <c r="D26" s="83" t="str">
        <f>'Quadro Geral'!D24</f>
        <v>Comissão de  Políticas Urbana e Ambiental - CPUA</v>
      </c>
      <c r="E26" s="64">
        <f>'Quadro Geral'!J24</f>
        <v>0</v>
      </c>
      <c r="F26" s="65"/>
      <c r="G26" s="77"/>
      <c r="H26" s="77"/>
      <c r="I26" s="77"/>
      <c r="J26" s="77"/>
      <c r="K26" s="77"/>
      <c r="L26" s="77"/>
      <c r="M26" s="77"/>
      <c r="N26" s="77"/>
      <c r="O26" s="77"/>
      <c r="P26" s="78">
        <f t="shared" si="0"/>
        <v>0</v>
      </c>
      <c r="Q26" s="77"/>
      <c r="R26" s="78">
        <f t="shared" si="1"/>
        <v>0</v>
      </c>
      <c r="S26" s="79">
        <f t="shared" si="3"/>
        <v>0</v>
      </c>
      <c r="T26" s="67"/>
      <c r="U26" s="66"/>
    </row>
    <row r="27" spans="1:21" s="55" customFormat="1" ht="23.25" hidden="1" customHeight="1" x14ac:dyDescent="0.3">
      <c r="A27" s="80">
        <f>'Quadro Geral'!A33</f>
        <v>0</v>
      </c>
      <c r="B27" s="81">
        <f>'Quadro Geral'!B33</f>
        <v>0</v>
      </c>
      <c r="C27" s="82">
        <f>'Quadro Geral'!C23</f>
        <v>0</v>
      </c>
      <c r="D27" s="83">
        <f>'Quadro Geral'!D33</f>
        <v>0</v>
      </c>
      <c r="E27" s="64" t="e">
        <f>'Quadro Geral'!#REF!</f>
        <v>#REF!</v>
      </c>
      <c r="F27" s="65"/>
      <c r="G27" s="77"/>
      <c r="H27" s="77"/>
      <c r="I27" s="77"/>
      <c r="J27" s="77"/>
      <c r="K27" s="77"/>
      <c r="L27" s="77"/>
      <c r="M27" s="77"/>
      <c r="N27" s="77"/>
      <c r="O27" s="77"/>
      <c r="P27" s="78">
        <f t="shared" ref="P27:P45" si="4">SUM(G27:O27)</f>
        <v>0</v>
      </c>
      <c r="Q27" s="77"/>
      <c r="R27" s="78">
        <f t="shared" si="1"/>
        <v>0</v>
      </c>
      <c r="S27" s="79">
        <f t="shared" si="3"/>
        <v>0</v>
      </c>
      <c r="T27" s="67"/>
      <c r="U27" s="66"/>
    </row>
    <row r="28" spans="1:21" s="55" customFormat="1" ht="23.25" hidden="1" customHeight="1" x14ac:dyDescent="0.3">
      <c r="A28" s="80">
        <f>'Quadro Geral'!A34</f>
        <v>0</v>
      </c>
      <c r="B28" s="81">
        <f>'Quadro Geral'!B34</f>
        <v>0</v>
      </c>
      <c r="C28" s="82">
        <f>'Quadro Geral'!C24</f>
        <v>0</v>
      </c>
      <c r="D28" s="83">
        <f>'Quadro Geral'!D34</f>
        <v>0</v>
      </c>
      <c r="E28" s="64" t="e">
        <f>'Quadro Geral'!#REF!</f>
        <v>#REF!</v>
      </c>
      <c r="F28" s="65"/>
      <c r="G28" s="77"/>
      <c r="H28" s="77"/>
      <c r="I28" s="77"/>
      <c r="J28" s="77"/>
      <c r="K28" s="77"/>
      <c r="L28" s="77"/>
      <c r="M28" s="77"/>
      <c r="N28" s="77"/>
      <c r="O28" s="77"/>
      <c r="P28" s="78">
        <f t="shared" si="4"/>
        <v>0</v>
      </c>
      <c r="Q28" s="77"/>
      <c r="R28" s="78">
        <f t="shared" si="1"/>
        <v>0</v>
      </c>
      <c r="S28" s="79">
        <f t="shared" si="3"/>
        <v>0</v>
      </c>
      <c r="T28" s="67"/>
      <c r="U28" s="66"/>
    </row>
    <row r="29" spans="1:21" s="55" customFormat="1" ht="23.25" hidden="1" customHeight="1" x14ac:dyDescent="0.3">
      <c r="A29" s="80">
        <f>'Quadro Geral'!A35</f>
        <v>0</v>
      </c>
      <c r="B29" s="81">
        <f>'Quadro Geral'!B35</f>
        <v>0</v>
      </c>
      <c r="C29" s="82">
        <f>'Quadro Geral'!C25</f>
        <v>0</v>
      </c>
      <c r="D29" s="83">
        <f>'Quadro Geral'!D35</f>
        <v>0</v>
      </c>
      <c r="E29" s="64" t="e">
        <f>'Quadro Geral'!#REF!</f>
        <v>#REF!</v>
      </c>
      <c r="F29" s="65"/>
      <c r="G29" s="77"/>
      <c r="H29" s="77"/>
      <c r="I29" s="77"/>
      <c r="J29" s="77"/>
      <c r="K29" s="77"/>
      <c r="L29" s="77"/>
      <c r="M29" s="77"/>
      <c r="N29" s="77"/>
      <c r="O29" s="77"/>
      <c r="P29" s="78">
        <f t="shared" si="4"/>
        <v>0</v>
      </c>
      <c r="Q29" s="77"/>
      <c r="R29" s="78">
        <f t="shared" si="1"/>
        <v>0</v>
      </c>
      <c r="S29" s="79">
        <f t="shared" si="3"/>
        <v>0</v>
      </c>
      <c r="T29" s="67"/>
      <c r="U29" s="66"/>
    </row>
    <row r="30" spans="1:21" s="55" customFormat="1" ht="23.25" hidden="1" customHeight="1" x14ac:dyDescent="0.3">
      <c r="A30" s="80">
        <f>'Quadro Geral'!A36</f>
        <v>0</v>
      </c>
      <c r="B30" s="81">
        <f>'Quadro Geral'!B36</f>
        <v>0</v>
      </c>
      <c r="C30" s="82">
        <f>'Quadro Geral'!C26</f>
        <v>0</v>
      </c>
      <c r="D30" s="83">
        <f>'Quadro Geral'!D36</f>
        <v>0</v>
      </c>
      <c r="E30" s="64" t="e">
        <f>'Quadro Geral'!#REF!</f>
        <v>#REF!</v>
      </c>
      <c r="F30" s="65"/>
      <c r="G30" s="77"/>
      <c r="H30" s="77"/>
      <c r="I30" s="77"/>
      <c r="J30" s="77"/>
      <c r="K30" s="77"/>
      <c r="L30" s="77"/>
      <c r="M30" s="77"/>
      <c r="N30" s="77"/>
      <c r="O30" s="77"/>
      <c r="P30" s="78">
        <f t="shared" si="4"/>
        <v>0</v>
      </c>
      <c r="Q30" s="77"/>
      <c r="R30" s="78">
        <f t="shared" si="1"/>
        <v>0</v>
      </c>
      <c r="S30" s="79">
        <f t="shared" si="3"/>
        <v>0</v>
      </c>
      <c r="T30" s="67"/>
      <c r="U30" s="66"/>
    </row>
    <row r="31" spans="1:21" s="55" customFormat="1" ht="23.25" hidden="1" customHeight="1" x14ac:dyDescent="0.3">
      <c r="A31" s="80">
        <f>'Quadro Geral'!A37</f>
        <v>0</v>
      </c>
      <c r="B31" s="81">
        <f>'Quadro Geral'!B37</f>
        <v>0</v>
      </c>
      <c r="C31" s="82">
        <f>'Quadro Geral'!C27</f>
        <v>0</v>
      </c>
      <c r="D31" s="83">
        <f>'Quadro Geral'!D37</f>
        <v>0</v>
      </c>
      <c r="E31" s="64" t="e">
        <f>'Quadro Geral'!#REF!</f>
        <v>#REF!</v>
      </c>
      <c r="F31" s="65"/>
      <c r="G31" s="77"/>
      <c r="H31" s="77"/>
      <c r="I31" s="77"/>
      <c r="J31" s="77"/>
      <c r="K31" s="77"/>
      <c r="L31" s="77"/>
      <c r="M31" s="77"/>
      <c r="N31" s="77"/>
      <c r="O31" s="77"/>
      <c r="P31" s="78">
        <f t="shared" si="4"/>
        <v>0</v>
      </c>
      <c r="Q31" s="77"/>
      <c r="R31" s="78">
        <f t="shared" si="1"/>
        <v>0</v>
      </c>
      <c r="S31" s="79">
        <f t="shared" si="3"/>
        <v>0</v>
      </c>
      <c r="T31" s="67"/>
      <c r="U31" s="66"/>
    </row>
    <row r="32" spans="1:21" s="55" customFormat="1" ht="23.25" hidden="1" customHeight="1" x14ac:dyDescent="0.3">
      <c r="A32" s="80">
        <f>'Quadro Geral'!A38</f>
        <v>0</v>
      </c>
      <c r="B32" s="81">
        <f>'Quadro Geral'!B38</f>
        <v>0</v>
      </c>
      <c r="C32" s="82">
        <f>'Quadro Geral'!C28</f>
        <v>0</v>
      </c>
      <c r="D32" s="83">
        <f>'Quadro Geral'!D38</f>
        <v>0</v>
      </c>
      <c r="E32" s="64" t="e">
        <f>'Quadro Geral'!#REF!</f>
        <v>#REF!</v>
      </c>
      <c r="F32" s="65"/>
      <c r="G32" s="77"/>
      <c r="H32" s="77"/>
      <c r="I32" s="77"/>
      <c r="J32" s="77"/>
      <c r="K32" s="77"/>
      <c r="L32" s="77"/>
      <c r="M32" s="77"/>
      <c r="N32" s="77"/>
      <c r="O32" s="77"/>
      <c r="P32" s="78">
        <f t="shared" si="4"/>
        <v>0</v>
      </c>
      <c r="Q32" s="77"/>
      <c r="R32" s="78">
        <f t="shared" si="1"/>
        <v>0</v>
      </c>
      <c r="S32" s="79">
        <f t="shared" si="3"/>
        <v>0</v>
      </c>
      <c r="T32" s="67"/>
      <c r="U32" s="66"/>
    </row>
    <row r="33" spans="1:21" s="55" customFormat="1" ht="23.25" hidden="1" customHeight="1" x14ac:dyDescent="0.3">
      <c r="A33" s="80">
        <f>'Quadro Geral'!A39</f>
        <v>0</v>
      </c>
      <c r="B33" s="81">
        <f>'Quadro Geral'!B39</f>
        <v>0</v>
      </c>
      <c r="C33" s="82">
        <f>'Quadro Geral'!C29</f>
        <v>0</v>
      </c>
      <c r="D33" s="83">
        <f>'Quadro Geral'!D39</f>
        <v>0</v>
      </c>
      <c r="E33" s="64" t="e">
        <f>'Quadro Geral'!#REF!</f>
        <v>#REF!</v>
      </c>
      <c r="F33" s="65"/>
      <c r="G33" s="77"/>
      <c r="H33" s="77"/>
      <c r="I33" s="77"/>
      <c r="J33" s="77"/>
      <c r="K33" s="77"/>
      <c r="L33" s="77"/>
      <c r="M33" s="77"/>
      <c r="N33" s="77"/>
      <c r="O33" s="77"/>
      <c r="P33" s="78">
        <f t="shared" si="4"/>
        <v>0</v>
      </c>
      <c r="Q33" s="77"/>
      <c r="R33" s="78">
        <f t="shared" si="1"/>
        <v>0</v>
      </c>
      <c r="S33" s="79">
        <f t="shared" si="3"/>
        <v>0</v>
      </c>
      <c r="T33" s="67"/>
      <c r="U33" s="66"/>
    </row>
    <row r="34" spans="1:21" s="55" customFormat="1" ht="23.25" hidden="1" customHeight="1" x14ac:dyDescent="0.3">
      <c r="A34" s="80">
        <f>'Quadro Geral'!A40</f>
        <v>0</v>
      </c>
      <c r="B34" s="81">
        <f>'Quadro Geral'!B40</f>
        <v>0</v>
      </c>
      <c r="C34" s="82">
        <f>'Quadro Geral'!C30</f>
        <v>0</v>
      </c>
      <c r="D34" s="83">
        <f>'Quadro Geral'!D40</f>
        <v>0</v>
      </c>
      <c r="E34" s="64" t="e">
        <f>'Quadro Geral'!#REF!</f>
        <v>#REF!</v>
      </c>
      <c r="F34" s="65"/>
      <c r="G34" s="77"/>
      <c r="H34" s="77"/>
      <c r="I34" s="77"/>
      <c r="J34" s="77"/>
      <c r="K34" s="77"/>
      <c r="L34" s="77"/>
      <c r="M34" s="77"/>
      <c r="N34" s="77"/>
      <c r="O34" s="77"/>
      <c r="P34" s="78">
        <f t="shared" si="4"/>
        <v>0</v>
      </c>
      <c r="Q34" s="77"/>
      <c r="R34" s="78">
        <f t="shared" si="1"/>
        <v>0</v>
      </c>
      <c r="S34" s="79">
        <f t="shared" si="3"/>
        <v>0</v>
      </c>
      <c r="T34" s="67"/>
      <c r="U34" s="66"/>
    </row>
    <row r="35" spans="1:21" s="55" customFormat="1" ht="23.25" hidden="1" customHeight="1" x14ac:dyDescent="0.3">
      <c r="A35" s="80">
        <f>'Quadro Geral'!A41</f>
        <v>0</v>
      </c>
      <c r="B35" s="81">
        <f>'Quadro Geral'!B41</f>
        <v>0</v>
      </c>
      <c r="C35" s="82">
        <f>'Quadro Geral'!C31</f>
        <v>0</v>
      </c>
      <c r="D35" s="83">
        <f>'Quadro Geral'!D41</f>
        <v>0</v>
      </c>
      <c r="E35" s="64" t="e">
        <f>'Quadro Geral'!#REF!</f>
        <v>#REF!</v>
      </c>
      <c r="F35" s="65"/>
      <c r="G35" s="77"/>
      <c r="H35" s="77"/>
      <c r="I35" s="77"/>
      <c r="J35" s="77"/>
      <c r="K35" s="77"/>
      <c r="L35" s="77"/>
      <c r="M35" s="77"/>
      <c r="N35" s="77"/>
      <c r="O35" s="77"/>
      <c r="P35" s="78">
        <f t="shared" si="4"/>
        <v>0</v>
      </c>
      <c r="Q35" s="77"/>
      <c r="R35" s="78">
        <f t="shared" si="1"/>
        <v>0</v>
      </c>
      <c r="S35" s="79">
        <f t="shared" si="3"/>
        <v>0</v>
      </c>
      <c r="T35" s="67"/>
      <c r="U35" s="66"/>
    </row>
    <row r="36" spans="1:21" s="55" customFormat="1" ht="23.25" hidden="1" customHeight="1" x14ac:dyDescent="0.3">
      <c r="A36" s="80">
        <f>'Quadro Geral'!A42</f>
        <v>0</v>
      </c>
      <c r="B36" s="81">
        <f>'Quadro Geral'!B42</f>
        <v>0</v>
      </c>
      <c r="C36" s="82">
        <f>'Quadro Geral'!C32</f>
        <v>0</v>
      </c>
      <c r="D36" s="83">
        <f>'Quadro Geral'!D42</f>
        <v>0</v>
      </c>
      <c r="E36" s="64" t="e">
        <f>'Quadro Geral'!#REF!</f>
        <v>#REF!</v>
      </c>
      <c r="F36" s="65"/>
      <c r="G36" s="77"/>
      <c r="H36" s="77"/>
      <c r="I36" s="77"/>
      <c r="J36" s="77"/>
      <c r="K36" s="77"/>
      <c r="L36" s="77"/>
      <c r="M36" s="77"/>
      <c r="N36" s="77"/>
      <c r="O36" s="77"/>
      <c r="P36" s="78">
        <f t="shared" si="4"/>
        <v>0</v>
      </c>
      <c r="Q36" s="77"/>
      <c r="R36" s="78">
        <f t="shared" si="1"/>
        <v>0</v>
      </c>
      <c r="S36" s="79">
        <f t="shared" si="3"/>
        <v>0</v>
      </c>
      <c r="T36" s="67"/>
      <c r="U36" s="66"/>
    </row>
    <row r="37" spans="1:21" s="55" customFormat="1" ht="23.25" hidden="1" customHeight="1" x14ac:dyDescent="0.3">
      <c r="A37" s="80">
        <f>'Quadro Geral'!A43</f>
        <v>0</v>
      </c>
      <c r="B37" s="81">
        <f>'Quadro Geral'!B43</f>
        <v>0</v>
      </c>
      <c r="C37" s="82">
        <f>'Quadro Geral'!C33</f>
        <v>0</v>
      </c>
      <c r="D37" s="83">
        <f>'Quadro Geral'!D43</f>
        <v>0</v>
      </c>
      <c r="E37" s="64" t="e">
        <f>'Quadro Geral'!#REF!</f>
        <v>#REF!</v>
      </c>
      <c r="F37" s="65"/>
      <c r="G37" s="77"/>
      <c r="H37" s="77"/>
      <c r="I37" s="77"/>
      <c r="J37" s="77"/>
      <c r="K37" s="77"/>
      <c r="L37" s="77"/>
      <c r="M37" s="77"/>
      <c r="N37" s="77"/>
      <c r="O37" s="77"/>
      <c r="P37" s="78">
        <f t="shared" si="4"/>
        <v>0</v>
      </c>
      <c r="Q37" s="77"/>
      <c r="R37" s="78">
        <f t="shared" si="1"/>
        <v>0</v>
      </c>
      <c r="S37" s="79">
        <f t="shared" si="3"/>
        <v>0</v>
      </c>
      <c r="T37" s="67"/>
      <c r="U37" s="66"/>
    </row>
    <row r="38" spans="1:21" s="55" customFormat="1" ht="23.25" hidden="1" customHeight="1" x14ac:dyDescent="0.3">
      <c r="A38" s="80">
        <f>'Quadro Geral'!A44</f>
        <v>0</v>
      </c>
      <c r="B38" s="81">
        <f>'Quadro Geral'!B44</f>
        <v>0</v>
      </c>
      <c r="C38" s="82">
        <f>'Quadro Geral'!C34</f>
        <v>0</v>
      </c>
      <c r="D38" s="83">
        <f>'Quadro Geral'!D44</f>
        <v>0</v>
      </c>
      <c r="E38" s="64" t="e">
        <f>'Quadro Geral'!#REF!</f>
        <v>#REF!</v>
      </c>
      <c r="F38" s="65"/>
      <c r="G38" s="77"/>
      <c r="H38" s="77"/>
      <c r="I38" s="77"/>
      <c r="J38" s="77"/>
      <c r="K38" s="77"/>
      <c r="L38" s="77"/>
      <c r="M38" s="77"/>
      <c r="N38" s="77"/>
      <c r="O38" s="77"/>
      <c r="P38" s="78">
        <f t="shared" si="4"/>
        <v>0</v>
      </c>
      <c r="Q38" s="77"/>
      <c r="R38" s="78">
        <f t="shared" si="1"/>
        <v>0</v>
      </c>
      <c r="S38" s="79">
        <f t="shared" si="3"/>
        <v>0</v>
      </c>
      <c r="T38" s="67"/>
      <c r="U38" s="66"/>
    </row>
    <row r="39" spans="1:21" s="55" customFormat="1" ht="23.25" hidden="1" customHeight="1" x14ac:dyDescent="0.3">
      <c r="A39" s="80">
        <f>'Quadro Geral'!A45</f>
        <v>0</v>
      </c>
      <c r="B39" s="81">
        <f>'Quadro Geral'!B45</f>
        <v>0</v>
      </c>
      <c r="C39" s="82">
        <f>'Quadro Geral'!C35</f>
        <v>0</v>
      </c>
      <c r="D39" s="83">
        <f>'Quadro Geral'!D45</f>
        <v>0</v>
      </c>
      <c r="E39" s="64" t="e">
        <f>'Quadro Geral'!#REF!</f>
        <v>#REF!</v>
      </c>
      <c r="F39" s="65"/>
      <c r="G39" s="77"/>
      <c r="H39" s="77"/>
      <c r="I39" s="77"/>
      <c r="J39" s="77"/>
      <c r="K39" s="77"/>
      <c r="L39" s="77"/>
      <c r="M39" s="77"/>
      <c r="N39" s="77"/>
      <c r="O39" s="77"/>
      <c r="P39" s="78">
        <f t="shared" si="4"/>
        <v>0</v>
      </c>
      <c r="Q39" s="77"/>
      <c r="R39" s="78">
        <f t="shared" si="1"/>
        <v>0</v>
      </c>
      <c r="S39" s="79">
        <f t="shared" si="3"/>
        <v>0</v>
      </c>
      <c r="T39" s="67"/>
      <c r="U39" s="66"/>
    </row>
    <row r="40" spans="1:21" s="55" customFormat="1" ht="23.25" hidden="1" customHeight="1" x14ac:dyDescent="0.3">
      <c r="A40" s="80">
        <f>'Quadro Geral'!A46</f>
        <v>0</v>
      </c>
      <c r="B40" s="81">
        <f>'Quadro Geral'!B46</f>
        <v>0</v>
      </c>
      <c r="C40" s="82">
        <f>'Quadro Geral'!C36</f>
        <v>0</v>
      </c>
      <c r="D40" s="83">
        <f>'Quadro Geral'!D46</f>
        <v>0</v>
      </c>
      <c r="E40" s="64" t="e">
        <f>'Quadro Geral'!#REF!</f>
        <v>#REF!</v>
      </c>
      <c r="F40" s="65"/>
      <c r="G40" s="77"/>
      <c r="H40" s="77"/>
      <c r="I40" s="77"/>
      <c r="J40" s="77"/>
      <c r="K40" s="77"/>
      <c r="L40" s="77"/>
      <c r="M40" s="77"/>
      <c r="N40" s="77"/>
      <c r="O40" s="77"/>
      <c r="P40" s="78">
        <f t="shared" si="4"/>
        <v>0</v>
      </c>
      <c r="Q40" s="77"/>
      <c r="R40" s="78">
        <f t="shared" si="1"/>
        <v>0</v>
      </c>
      <c r="S40" s="79">
        <f t="shared" si="3"/>
        <v>0</v>
      </c>
      <c r="T40" s="67"/>
      <c r="U40" s="66"/>
    </row>
    <row r="41" spans="1:21" s="55" customFormat="1" ht="23.25" hidden="1" customHeight="1" x14ac:dyDescent="0.3">
      <c r="A41" s="80">
        <f>'Quadro Geral'!A47</f>
        <v>0</v>
      </c>
      <c r="B41" s="81">
        <f>'Quadro Geral'!B47</f>
        <v>0</v>
      </c>
      <c r="C41" s="82">
        <f>'Quadro Geral'!C37</f>
        <v>0</v>
      </c>
      <c r="D41" s="83">
        <f>'Quadro Geral'!D47</f>
        <v>0</v>
      </c>
      <c r="E41" s="64" t="e">
        <f>'Quadro Geral'!#REF!</f>
        <v>#REF!</v>
      </c>
      <c r="F41" s="65"/>
      <c r="G41" s="77"/>
      <c r="H41" s="77"/>
      <c r="I41" s="77"/>
      <c r="J41" s="77"/>
      <c r="K41" s="77"/>
      <c r="L41" s="77"/>
      <c r="M41" s="77"/>
      <c r="N41" s="77"/>
      <c r="O41" s="77"/>
      <c r="P41" s="78">
        <f t="shared" si="4"/>
        <v>0</v>
      </c>
      <c r="Q41" s="77"/>
      <c r="R41" s="78">
        <f t="shared" si="1"/>
        <v>0</v>
      </c>
      <c r="S41" s="79">
        <f t="shared" si="3"/>
        <v>0</v>
      </c>
      <c r="T41" s="67"/>
      <c r="U41" s="66"/>
    </row>
    <row r="42" spans="1:21" s="55" customFormat="1" ht="23.25" hidden="1" customHeight="1" x14ac:dyDescent="0.3">
      <c r="A42" s="80">
        <f>'Quadro Geral'!A48</f>
        <v>0</v>
      </c>
      <c r="B42" s="81">
        <f>'Quadro Geral'!B48</f>
        <v>0</v>
      </c>
      <c r="C42" s="82">
        <f>'Quadro Geral'!C38</f>
        <v>0</v>
      </c>
      <c r="D42" s="83">
        <f>'Quadro Geral'!D48</f>
        <v>0</v>
      </c>
      <c r="E42" s="64" t="e">
        <f>'Quadro Geral'!#REF!</f>
        <v>#REF!</v>
      </c>
      <c r="F42" s="65"/>
      <c r="G42" s="77"/>
      <c r="H42" s="77"/>
      <c r="I42" s="77"/>
      <c r="J42" s="77"/>
      <c r="K42" s="77"/>
      <c r="L42" s="77"/>
      <c r="M42" s="77"/>
      <c r="N42" s="77"/>
      <c r="O42" s="77"/>
      <c r="P42" s="78">
        <f t="shared" si="4"/>
        <v>0</v>
      </c>
      <c r="Q42" s="77"/>
      <c r="R42" s="78">
        <f t="shared" si="1"/>
        <v>0</v>
      </c>
      <c r="S42" s="79">
        <f t="shared" si="3"/>
        <v>0</v>
      </c>
      <c r="T42" s="67"/>
      <c r="U42" s="66"/>
    </row>
    <row r="43" spans="1:21" s="55" customFormat="1" ht="23.25" hidden="1" customHeight="1" x14ac:dyDescent="0.3">
      <c r="A43" s="80">
        <f>'Quadro Geral'!A49</f>
        <v>0</v>
      </c>
      <c r="B43" s="81">
        <f>'Quadro Geral'!B49</f>
        <v>0</v>
      </c>
      <c r="C43" s="82">
        <f>'Quadro Geral'!C39</f>
        <v>0</v>
      </c>
      <c r="D43" s="83">
        <f>'Quadro Geral'!D49</f>
        <v>0</v>
      </c>
      <c r="E43" s="64" t="e">
        <f>'Quadro Geral'!#REF!</f>
        <v>#REF!</v>
      </c>
      <c r="F43" s="65"/>
      <c r="G43" s="77"/>
      <c r="H43" s="77"/>
      <c r="I43" s="77"/>
      <c r="J43" s="77"/>
      <c r="K43" s="77"/>
      <c r="L43" s="77"/>
      <c r="M43" s="77"/>
      <c r="N43" s="77"/>
      <c r="O43" s="77"/>
      <c r="P43" s="78">
        <f t="shared" si="4"/>
        <v>0</v>
      </c>
      <c r="Q43" s="77"/>
      <c r="R43" s="78">
        <f t="shared" si="1"/>
        <v>0</v>
      </c>
      <c r="S43" s="79">
        <f t="shared" ref="S43:S45" si="5">IFERROR(R43/$R$46*100,0)</f>
        <v>0</v>
      </c>
      <c r="T43" s="67"/>
      <c r="U43" s="66"/>
    </row>
    <row r="44" spans="1:21" s="55" customFormat="1" ht="23.25" hidden="1" customHeight="1" x14ac:dyDescent="0.3">
      <c r="A44" s="80">
        <f>'Quadro Geral'!A50</f>
        <v>0</v>
      </c>
      <c r="B44" s="81">
        <f>'Quadro Geral'!B50</f>
        <v>0</v>
      </c>
      <c r="C44" s="82">
        <f>'Quadro Geral'!C40</f>
        <v>0</v>
      </c>
      <c r="D44" s="83">
        <f>'Quadro Geral'!D50</f>
        <v>0</v>
      </c>
      <c r="E44" s="64" t="e">
        <f>'Quadro Geral'!#REF!</f>
        <v>#REF!</v>
      </c>
      <c r="F44" s="65"/>
      <c r="G44" s="77"/>
      <c r="H44" s="77"/>
      <c r="I44" s="77"/>
      <c r="J44" s="77"/>
      <c r="K44" s="77"/>
      <c r="L44" s="77"/>
      <c r="M44" s="77"/>
      <c r="N44" s="77"/>
      <c r="O44" s="77"/>
      <c r="P44" s="78">
        <f t="shared" si="4"/>
        <v>0</v>
      </c>
      <c r="Q44" s="77"/>
      <c r="R44" s="78">
        <f t="shared" si="1"/>
        <v>0</v>
      </c>
      <c r="S44" s="79">
        <f t="shared" si="5"/>
        <v>0</v>
      </c>
      <c r="T44" s="67"/>
      <c r="U44" s="66"/>
    </row>
    <row r="45" spans="1:21" s="55" customFormat="1" ht="23.25" hidden="1" customHeight="1" x14ac:dyDescent="0.3">
      <c r="A45" s="80">
        <f>'Quadro Geral'!A51</f>
        <v>0</v>
      </c>
      <c r="B45" s="81">
        <f>'Quadro Geral'!B51</f>
        <v>0</v>
      </c>
      <c r="C45" s="82">
        <f>'Quadro Geral'!C41</f>
        <v>0</v>
      </c>
      <c r="D45" s="83">
        <f>'Quadro Geral'!D51</f>
        <v>0</v>
      </c>
      <c r="E45" s="64" t="e">
        <f>'Quadro Geral'!#REF!</f>
        <v>#REF!</v>
      </c>
      <c r="F45" s="65"/>
      <c r="G45" s="77"/>
      <c r="H45" s="77"/>
      <c r="I45" s="77"/>
      <c r="J45" s="77"/>
      <c r="K45" s="77"/>
      <c r="L45" s="77"/>
      <c r="M45" s="77"/>
      <c r="N45" s="77"/>
      <c r="O45" s="77"/>
      <c r="P45" s="78">
        <f t="shared" si="4"/>
        <v>0</v>
      </c>
      <c r="Q45" s="77"/>
      <c r="R45" s="78">
        <f t="shared" si="1"/>
        <v>0</v>
      </c>
      <c r="S45" s="79">
        <f t="shared" si="5"/>
        <v>0</v>
      </c>
      <c r="T45" s="67"/>
      <c r="U45" s="66"/>
    </row>
    <row r="46" spans="1:21" s="72" customFormat="1" ht="18.75" x14ac:dyDescent="0.3">
      <c r="A46" s="430" t="s">
        <v>168</v>
      </c>
      <c r="B46" s="430"/>
      <c r="C46" s="430"/>
      <c r="D46" s="430"/>
      <c r="E46" s="69">
        <f>'Quadro Geral'!J53</f>
        <v>0</v>
      </c>
      <c r="F46" s="68"/>
      <c r="G46" s="70">
        <f t="shared" ref="G46:S46" si="6">SUM(G12:G45)</f>
        <v>0</v>
      </c>
      <c r="H46" s="70">
        <f t="shared" si="6"/>
        <v>0</v>
      </c>
      <c r="I46" s="70">
        <f t="shared" si="6"/>
        <v>0</v>
      </c>
      <c r="J46" s="70">
        <f t="shared" si="6"/>
        <v>0</v>
      </c>
      <c r="K46" s="70">
        <f t="shared" si="6"/>
        <v>0</v>
      </c>
      <c r="L46" s="70">
        <f t="shared" si="6"/>
        <v>0</v>
      </c>
      <c r="M46" s="70">
        <f t="shared" si="6"/>
        <v>0</v>
      </c>
      <c r="N46" s="70">
        <f t="shared" si="6"/>
        <v>0</v>
      </c>
      <c r="O46" s="70">
        <f t="shared" si="6"/>
        <v>0</v>
      </c>
      <c r="P46" s="70">
        <f t="shared" si="6"/>
        <v>0</v>
      </c>
      <c r="Q46" s="70">
        <f t="shared" si="6"/>
        <v>0</v>
      </c>
      <c r="R46" s="70">
        <f t="shared" si="6"/>
        <v>0</v>
      </c>
      <c r="S46" s="431">
        <f t="shared" si="6"/>
        <v>0</v>
      </c>
      <c r="T46" s="71"/>
      <c r="U46" s="66"/>
    </row>
    <row r="47" spans="1:21" s="72" customFormat="1" ht="18.75" x14ac:dyDescent="0.3">
      <c r="A47" s="430" t="s">
        <v>162</v>
      </c>
      <c r="B47" s="430"/>
      <c r="C47" s="430"/>
      <c r="D47" s="430"/>
      <c r="E47" s="430"/>
      <c r="F47" s="73"/>
      <c r="G47" s="74">
        <f>IFERROR(G46/$R46*100,0)</f>
        <v>0</v>
      </c>
      <c r="H47" s="74">
        <f t="shared" ref="H47:O47" si="7">IFERROR(H46/$R46*100,0)</f>
        <v>0</v>
      </c>
      <c r="I47" s="74">
        <f t="shared" si="7"/>
        <v>0</v>
      </c>
      <c r="J47" s="74">
        <f t="shared" si="7"/>
        <v>0</v>
      </c>
      <c r="K47" s="74">
        <f t="shared" si="7"/>
        <v>0</v>
      </c>
      <c r="L47" s="74">
        <f t="shared" si="7"/>
        <v>0</v>
      </c>
      <c r="M47" s="74">
        <f t="shared" si="7"/>
        <v>0</v>
      </c>
      <c r="N47" s="74">
        <f t="shared" si="7"/>
        <v>0</v>
      </c>
      <c r="O47" s="74">
        <f t="shared" si="7"/>
        <v>0</v>
      </c>
      <c r="P47" s="74">
        <f>IFERROR(P46/$R46*100,0)</f>
        <v>0</v>
      </c>
      <c r="Q47" s="74">
        <f>IFERROR(Q46/$R46*100,0)</f>
        <v>0</v>
      </c>
      <c r="R47" s="74">
        <f>IFERROR(R46/$R46*100,0)</f>
        <v>0</v>
      </c>
      <c r="S47" s="432"/>
      <c r="U47" s="66"/>
    </row>
    <row r="48" spans="1:21" s="75" customFormat="1" ht="18.75" x14ac:dyDescent="0.3">
      <c r="A48" s="426" t="s">
        <v>181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U48" s="66"/>
    </row>
    <row r="49" spans="2:21" s="75" customFormat="1" ht="18.75" x14ac:dyDescent="0.3"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U49" s="66"/>
    </row>
    <row r="50" spans="2:21" s="75" customFormat="1" ht="18.75" x14ac:dyDescent="0.3">
      <c r="B50" s="49"/>
      <c r="C50" s="49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U50" s="66"/>
    </row>
    <row r="51" spans="2:21" s="75" customFormat="1" ht="18.75" x14ac:dyDescent="0.3">
      <c r="B51" s="49"/>
      <c r="C51" s="49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U51" s="66"/>
    </row>
    <row r="52" spans="2:21" s="75" customFormat="1" x14ac:dyDescent="0.25">
      <c r="B52" s="49"/>
      <c r="C52" s="49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21" s="75" customFormat="1" x14ac:dyDescent="0.25">
      <c r="B53" s="49"/>
      <c r="C53" s="49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21" s="75" customFormat="1" x14ac:dyDescent="0.25">
      <c r="B54" s="49"/>
      <c r="C54" s="49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21" s="75" customFormat="1" x14ac:dyDescent="0.25">
      <c r="B55" s="49"/>
      <c r="C55" s="49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21" s="75" customFormat="1" x14ac:dyDescent="0.25">
      <c r="B56" s="49"/>
      <c r="C56" s="49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21" s="75" customFormat="1" x14ac:dyDescent="0.25">
      <c r="B57" s="49"/>
      <c r="C57" s="49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21" s="75" customFormat="1" x14ac:dyDescent="0.25">
      <c r="B58" s="49"/>
      <c r="C58" s="49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21" s="76" customFormat="1" x14ac:dyDescent="0.25">
      <c r="B59" s="49"/>
      <c r="C59" s="4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</sheetData>
  <mergeCells count="20">
    <mergeCell ref="S10:S11"/>
    <mergeCell ref="A46:D46"/>
    <mergeCell ref="S46:S47"/>
    <mergeCell ref="A47:E47"/>
    <mergeCell ref="U11:AC11"/>
    <mergeCell ref="A6:S6"/>
    <mergeCell ref="B49:S49"/>
    <mergeCell ref="I10:I11"/>
    <mergeCell ref="J10:N10"/>
    <mergeCell ref="O10:O11"/>
    <mergeCell ref="P10:P11"/>
    <mergeCell ref="A48:S48"/>
    <mergeCell ref="Q10:Q11"/>
    <mergeCell ref="R10:R11"/>
    <mergeCell ref="A10:A11"/>
    <mergeCell ref="B10:B11"/>
    <mergeCell ref="C10:C11"/>
    <mergeCell ref="D10:D11"/>
    <mergeCell ref="E10:E11"/>
    <mergeCell ref="G10:H10"/>
  </mergeCells>
  <pageMargins left="0.511811024" right="0.511811024" top="0.78740157499999996" bottom="0.78740157499999996" header="0.31496062000000002" footer="0.31496062000000002"/>
  <ignoredErrors>
    <ignoredError sqref="C2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39"/>
  <sheetViews>
    <sheetView topLeftCell="A14" zoomScale="55" zoomScaleNormal="55" workbookViewId="0">
      <selection activeCell="A32" sqref="A32:M39"/>
    </sheetView>
  </sheetViews>
  <sheetFormatPr defaultRowHeight="15" x14ac:dyDescent="0.25"/>
  <cols>
    <col min="1" max="1" width="9.125" style="47"/>
    <col min="2" max="2" width="35.5" style="47" customWidth="1"/>
    <col min="3" max="3" width="23" style="47" customWidth="1"/>
    <col min="4" max="4" width="19.875" style="47" customWidth="1"/>
    <col min="5" max="5" width="21.625" style="47" customWidth="1"/>
    <col min="6" max="7" width="13.125" style="47" customWidth="1"/>
    <col min="8" max="8" width="10.625" style="47" customWidth="1"/>
    <col min="9" max="9" width="40.875" style="47" customWidth="1"/>
    <col min="10" max="10" width="34.125" style="47" customWidth="1"/>
    <col min="11" max="12" width="16" style="47" customWidth="1"/>
    <col min="13" max="13" width="17.5" style="47" customWidth="1"/>
    <col min="14" max="14" width="10.625" style="47" customWidth="1"/>
    <col min="15" max="15" width="13" style="47" customWidth="1"/>
    <col min="16" max="16" width="16.625" style="47" customWidth="1"/>
    <col min="17" max="257" width="9.125" style="47"/>
    <col min="258" max="258" width="35.5" style="47" customWidth="1"/>
    <col min="259" max="259" width="23" style="47" customWidth="1"/>
    <col min="260" max="260" width="17.625" style="47" customWidth="1"/>
    <col min="261" max="261" width="18.5" style="47" customWidth="1"/>
    <col min="262" max="263" width="13.125" style="47" customWidth="1"/>
    <col min="264" max="264" width="10.625" style="47" customWidth="1"/>
    <col min="265" max="265" width="40.875" style="47" customWidth="1"/>
    <col min="266" max="266" width="34.125" style="47" customWidth="1"/>
    <col min="267" max="267" width="16" style="47" customWidth="1"/>
    <col min="268" max="268" width="15.625" style="47" customWidth="1"/>
    <col min="269" max="269" width="17.5" style="47" customWidth="1"/>
    <col min="270" max="270" width="10.625" style="47" customWidth="1"/>
    <col min="271" max="271" width="13" style="47" customWidth="1"/>
    <col min="272" max="272" width="16.625" style="47" customWidth="1"/>
    <col min="273" max="513" width="9.125" style="47"/>
    <col min="514" max="514" width="35.5" style="47" customWidth="1"/>
    <col min="515" max="515" width="23" style="47" customWidth="1"/>
    <col min="516" max="516" width="17.625" style="47" customWidth="1"/>
    <col min="517" max="517" width="18.5" style="47" customWidth="1"/>
    <col min="518" max="519" width="13.125" style="47" customWidth="1"/>
    <col min="520" max="520" width="10.625" style="47" customWidth="1"/>
    <col min="521" max="521" width="40.875" style="47" customWidth="1"/>
    <col min="522" max="522" width="34.125" style="47" customWidth="1"/>
    <col min="523" max="523" width="16" style="47" customWidth="1"/>
    <col min="524" max="524" width="15.625" style="47" customWidth="1"/>
    <col min="525" max="525" width="17.5" style="47" customWidth="1"/>
    <col min="526" max="526" width="10.625" style="47" customWidth="1"/>
    <col min="527" max="527" width="13" style="47" customWidth="1"/>
    <col min="528" max="528" width="16.625" style="47" customWidth="1"/>
    <col min="529" max="769" width="9.125" style="47"/>
    <col min="770" max="770" width="35.5" style="47" customWidth="1"/>
    <col min="771" max="771" width="23" style="47" customWidth="1"/>
    <col min="772" max="772" width="17.625" style="47" customWidth="1"/>
    <col min="773" max="773" width="18.5" style="47" customWidth="1"/>
    <col min="774" max="775" width="13.125" style="47" customWidth="1"/>
    <col min="776" max="776" width="10.625" style="47" customWidth="1"/>
    <col min="777" max="777" width="40.875" style="47" customWidth="1"/>
    <col min="778" max="778" width="34.125" style="47" customWidth="1"/>
    <col min="779" max="779" width="16" style="47" customWidth="1"/>
    <col min="780" max="780" width="15.625" style="47" customWidth="1"/>
    <col min="781" max="781" width="17.5" style="47" customWidth="1"/>
    <col min="782" max="782" width="10.625" style="47" customWidth="1"/>
    <col min="783" max="783" width="13" style="47" customWidth="1"/>
    <col min="784" max="784" width="16.625" style="47" customWidth="1"/>
    <col min="785" max="1025" width="9.125" style="47"/>
    <col min="1026" max="1026" width="35.5" style="47" customWidth="1"/>
    <col min="1027" max="1027" width="23" style="47" customWidth="1"/>
    <col min="1028" max="1028" width="17.625" style="47" customWidth="1"/>
    <col min="1029" max="1029" width="18.5" style="47" customWidth="1"/>
    <col min="1030" max="1031" width="13.125" style="47" customWidth="1"/>
    <col min="1032" max="1032" width="10.625" style="47" customWidth="1"/>
    <col min="1033" max="1033" width="40.875" style="47" customWidth="1"/>
    <col min="1034" max="1034" width="34.125" style="47" customWidth="1"/>
    <col min="1035" max="1035" width="16" style="47" customWidth="1"/>
    <col min="1036" max="1036" width="15.625" style="47" customWidth="1"/>
    <col min="1037" max="1037" width="17.5" style="47" customWidth="1"/>
    <col min="1038" max="1038" width="10.625" style="47" customWidth="1"/>
    <col min="1039" max="1039" width="13" style="47" customWidth="1"/>
    <col min="1040" max="1040" width="16.625" style="47" customWidth="1"/>
    <col min="1041" max="1281" width="9.125" style="47"/>
    <col min="1282" max="1282" width="35.5" style="47" customWidth="1"/>
    <col min="1283" max="1283" width="23" style="47" customWidth="1"/>
    <col min="1284" max="1284" width="17.625" style="47" customWidth="1"/>
    <col min="1285" max="1285" width="18.5" style="47" customWidth="1"/>
    <col min="1286" max="1287" width="13.125" style="47" customWidth="1"/>
    <col min="1288" max="1288" width="10.625" style="47" customWidth="1"/>
    <col min="1289" max="1289" width="40.875" style="47" customWidth="1"/>
    <col min="1290" max="1290" width="34.125" style="47" customWidth="1"/>
    <col min="1291" max="1291" width="16" style="47" customWidth="1"/>
    <col min="1292" max="1292" width="15.625" style="47" customWidth="1"/>
    <col min="1293" max="1293" width="17.5" style="47" customWidth="1"/>
    <col min="1294" max="1294" width="10.625" style="47" customWidth="1"/>
    <col min="1295" max="1295" width="13" style="47" customWidth="1"/>
    <col min="1296" max="1296" width="16.625" style="47" customWidth="1"/>
    <col min="1297" max="1537" width="9.125" style="47"/>
    <col min="1538" max="1538" width="35.5" style="47" customWidth="1"/>
    <col min="1539" max="1539" width="23" style="47" customWidth="1"/>
    <col min="1540" max="1540" width="17.625" style="47" customWidth="1"/>
    <col min="1541" max="1541" width="18.5" style="47" customWidth="1"/>
    <col min="1542" max="1543" width="13.125" style="47" customWidth="1"/>
    <col min="1544" max="1544" width="10.625" style="47" customWidth="1"/>
    <col min="1545" max="1545" width="40.875" style="47" customWidth="1"/>
    <col min="1546" max="1546" width="34.125" style="47" customWidth="1"/>
    <col min="1547" max="1547" width="16" style="47" customWidth="1"/>
    <col min="1548" max="1548" width="15.625" style="47" customWidth="1"/>
    <col min="1549" max="1549" width="17.5" style="47" customWidth="1"/>
    <col min="1550" max="1550" width="10.625" style="47" customWidth="1"/>
    <col min="1551" max="1551" width="13" style="47" customWidth="1"/>
    <col min="1552" max="1552" width="16.625" style="47" customWidth="1"/>
    <col min="1553" max="1793" width="9.125" style="47"/>
    <col min="1794" max="1794" width="35.5" style="47" customWidth="1"/>
    <col min="1795" max="1795" width="23" style="47" customWidth="1"/>
    <col min="1796" max="1796" width="17.625" style="47" customWidth="1"/>
    <col min="1797" max="1797" width="18.5" style="47" customWidth="1"/>
    <col min="1798" max="1799" width="13.125" style="47" customWidth="1"/>
    <col min="1800" max="1800" width="10.625" style="47" customWidth="1"/>
    <col min="1801" max="1801" width="40.875" style="47" customWidth="1"/>
    <col min="1802" max="1802" width="34.125" style="47" customWidth="1"/>
    <col min="1803" max="1803" width="16" style="47" customWidth="1"/>
    <col min="1804" max="1804" width="15.625" style="47" customWidth="1"/>
    <col min="1805" max="1805" width="17.5" style="47" customWidth="1"/>
    <col min="1806" max="1806" width="10.625" style="47" customWidth="1"/>
    <col min="1807" max="1807" width="13" style="47" customWidth="1"/>
    <col min="1808" max="1808" width="16.625" style="47" customWidth="1"/>
    <col min="1809" max="2049" width="9.125" style="47"/>
    <col min="2050" max="2050" width="35.5" style="47" customWidth="1"/>
    <col min="2051" max="2051" width="23" style="47" customWidth="1"/>
    <col min="2052" max="2052" width="17.625" style="47" customWidth="1"/>
    <col min="2053" max="2053" width="18.5" style="47" customWidth="1"/>
    <col min="2054" max="2055" width="13.125" style="47" customWidth="1"/>
    <col min="2056" max="2056" width="10.625" style="47" customWidth="1"/>
    <col min="2057" max="2057" width="40.875" style="47" customWidth="1"/>
    <col min="2058" max="2058" width="34.125" style="47" customWidth="1"/>
    <col min="2059" max="2059" width="16" style="47" customWidth="1"/>
    <col min="2060" max="2060" width="15.625" style="47" customWidth="1"/>
    <col min="2061" max="2061" width="17.5" style="47" customWidth="1"/>
    <col min="2062" max="2062" width="10.625" style="47" customWidth="1"/>
    <col min="2063" max="2063" width="13" style="47" customWidth="1"/>
    <col min="2064" max="2064" width="16.625" style="47" customWidth="1"/>
    <col min="2065" max="2305" width="9.125" style="47"/>
    <col min="2306" max="2306" width="35.5" style="47" customWidth="1"/>
    <col min="2307" max="2307" width="23" style="47" customWidth="1"/>
    <col min="2308" max="2308" width="17.625" style="47" customWidth="1"/>
    <col min="2309" max="2309" width="18.5" style="47" customWidth="1"/>
    <col min="2310" max="2311" width="13.125" style="47" customWidth="1"/>
    <col min="2312" max="2312" width="10.625" style="47" customWidth="1"/>
    <col min="2313" max="2313" width="40.875" style="47" customWidth="1"/>
    <col min="2314" max="2314" width="34.125" style="47" customWidth="1"/>
    <col min="2315" max="2315" width="16" style="47" customWidth="1"/>
    <col min="2316" max="2316" width="15.625" style="47" customWidth="1"/>
    <col min="2317" max="2317" width="17.5" style="47" customWidth="1"/>
    <col min="2318" max="2318" width="10.625" style="47" customWidth="1"/>
    <col min="2319" max="2319" width="13" style="47" customWidth="1"/>
    <col min="2320" max="2320" width="16.625" style="47" customWidth="1"/>
    <col min="2321" max="2561" width="9.125" style="47"/>
    <col min="2562" max="2562" width="35.5" style="47" customWidth="1"/>
    <col min="2563" max="2563" width="23" style="47" customWidth="1"/>
    <col min="2564" max="2564" width="17.625" style="47" customWidth="1"/>
    <col min="2565" max="2565" width="18.5" style="47" customWidth="1"/>
    <col min="2566" max="2567" width="13.125" style="47" customWidth="1"/>
    <col min="2568" max="2568" width="10.625" style="47" customWidth="1"/>
    <col min="2569" max="2569" width="40.875" style="47" customWidth="1"/>
    <col min="2570" max="2570" width="34.125" style="47" customWidth="1"/>
    <col min="2571" max="2571" width="16" style="47" customWidth="1"/>
    <col min="2572" max="2572" width="15.625" style="47" customWidth="1"/>
    <col min="2573" max="2573" width="17.5" style="47" customWidth="1"/>
    <col min="2574" max="2574" width="10.625" style="47" customWidth="1"/>
    <col min="2575" max="2575" width="13" style="47" customWidth="1"/>
    <col min="2576" max="2576" width="16.625" style="47" customWidth="1"/>
    <col min="2577" max="2817" width="9.125" style="47"/>
    <col min="2818" max="2818" width="35.5" style="47" customWidth="1"/>
    <col min="2819" max="2819" width="23" style="47" customWidth="1"/>
    <col min="2820" max="2820" width="17.625" style="47" customWidth="1"/>
    <col min="2821" max="2821" width="18.5" style="47" customWidth="1"/>
    <col min="2822" max="2823" width="13.125" style="47" customWidth="1"/>
    <col min="2824" max="2824" width="10.625" style="47" customWidth="1"/>
    <col min="2825" max="2825" width="40.875" style="47" customWidth="1"/>
    <col min="2826" max="2826" width="34.125" style="47" customWidth="1"/>
    <col min="2827" max="2827" width="16" style="47" customWidth="1"/>
    <col min="2828" max="2828" width="15.625" style="47" customWidth="1"/>
    <col min="2829" max="2829" width="17.5" style="47" customWidth="1"/>
    <col min="2830" max="2830" width="10.625" style="47" customWidth="1"/>
    <col min="2831" max="2831" width="13" style="47" customWidth="1"/>
    <col min="2832" max="2832" width="16.625" style="47" customWidth="1"/>
    <col min="2833" max="3073" width="9.125" style="47"/>
    <col min="3074" max="3074" width="35.5" style="47" customWidth="1"/>
    <col min="3075" max="3075" width="23" style="47" customWidth="1"/>
    <col min="3076" max="3076" width="17.625" style="47" customWidth="1"/>
    <col min="3077" max="3077" width="18.5" style="47" customWidth="1"/>
    <col min="3078" max="3079" width="13.125" style="47" customWidth="1"/>
    <col min="3080" max="3080" width="10.625" style="47" customWidth="1"/>
    <col min="3081" max="3081" width="40.875" style="47" customWidth="1"/>
    <col min="3082" max="3082" width="34.125" style="47" customWidth="1"/>
    <col min="3083" max="3083" width="16" style="47" customWidth="1"/>
    <col min="3084" max="3084" width="15.625" style="47" customWidth="1"/>
    <col min="3085" max="3085" width="17.5" style="47" customWidth="1"/>
    <col min="3086" max="3086" width="10.625" style="47" customWidth="1"/>
    <col min="3087" max="3087" width="13" style="47" customWidth="1"/>
    <col min="3088" max="3088" width="16.625" style="47" customWidth="1"/>
    <col min="3089" max="3329" width="9.125" style="47"/>
    <col min="3330" max="3330" width="35.5" style="47" customWidth="1"/>
    <col min="3331" max="3331" width="23" style="47" customWidth="1"/>
    <col min="3332" max="3332" width="17.625" style="47" customWidth="1"/>
    <col min="3333" max="3333" width="18.5" style="47" customWidth="1"/>
    <col min="3334" max="3335" width="13.125" style="47" customWidth="1"/>
    <col min="3336" max="3336" width="10.625" style="47" customWidth="1"/>
    <col min="3337" max="3337" width="40.875" style="47" customWidth="1"/>
    <col min="3338" max="3338" width="34.125" style="47" customWidth="1"/>
    <col min="3339" max="3339" width="16" style="47" customWidth="1"/>
    <col min="3340" max="3340" width="15.625" style="47" customWidth="1"/>
    <col min="3341" max="3341" width="17.5" style="47" customWidth="1"/>
    <col min="3342" max="3342" width="10.625" style="47" customWidth="1"/>
    <col min="3343" max="3343" width="13" style="47" customWidth="1"/>
    <col min="3344" max="3344" width="16.625" style="47" customWidth="1"/>
    <col min="3345" max="3585" width="9.125" style="47"/>
    <col min="3586" max="3586" width="35.5" style="47" customWidth="1"/>
    <col min="3587" max="3587" width="23" style="47" customWidth="1"/>
    <col min="3588" max="3588" width="17.625" style="47" customWidth="1"/>
    <col min="3589" max="3589" width="18.5" style="47" customWidth="1"/>
    <col min="3590" max="3591" width="13.125" style="47" customWidth="1"/>
    <col min="3592" max="3592" width="10.625" style="47" customWidth="1"/>
    <col min="3593" max="3593" width="40.875" style="47" customWidth="1"/>
    <col min="3594" max="3594" width="34.125" style="47" customWidth="1"/>
    <col min="3595" max="3595" width="16" style="47" customWidth="1"/>
    <col min="3596" max="3596" width="15.625" style="47" customWidth="1"/>
    <col min="3597" max="3597" width="17.5" style="47" customWidth="1"/>
    <col min="3598" max="3598" width="10.625" style="47" customWidth="1"/>
    <col min="3599" max="3599" width="13" style="47" customWidth="1"/>
    <col min="3600" max="3600" width="16.625" style="47" customWidth="1"/>
    <col min="3601" max="3841" width="9.125" style="47"/>
    <col min="3842" max="3842" width="35.5" style="47" customWidth="1"/>
    <col min="3843" max="3843" width="23" style="47" customWidth="1"/>
    <col min="3844" max="3844" width="17.625" style="47" customWidth="1"/>
    <col min="3845" max="3845" width="18.5" style="47" customWidth="1"/>
    <col min="3846" max="3847" width="13.125" style="47" customWidth="1"/>
    <col min="3848" max="3848" width="10.625" style="47" customWidth="1"/>
    <col min="3849" max="3849" width="40.875" style="47" customWidth="1"/>
    <col min="3850" max="3850" width="34.125" style="47" customWidth="1"/>
    <col min="3851" max="3851" width="16" style="47" customWidth="1"/>
    <col min="3852" max="3852" width="15.625" style="47" customWidth="1"/>
    <col min="3853" max="3853" width="17.5" style="47" customWidth="1"/>
    <col min="3854" max="3854" width="10.625" style="47" customWidth="1"/>
    <col min="3855" max="3855" width="13" style="47" customWidth="1"/>
    <col min="3856" max="3856" width="16.625" style="47" customWidth="1"/>
    <col min="3857" max="4097" width="9.125" style="47"/>
    <col min="4098" max="4098" width="35.5" style="47" customWidth="1"/>
    <col min="4099" max="4099" width="23" style="47" customWidth="1"/>
    <col min="4100" max="4100" width="17.625" style="47" customWidth="1"/>
    <col min="4101" max="4101" width="18.5" style="47" customWidth="1"/>
    <col min="4102" max="4103" width="13.125" style="47" customWidth="1"/>
    <col min="4104" max="4104" width="10.625" style="47" customWidth="1"/>
    <col min="4105" max="4105" width="40.875" style="47" customWidth="1"/>
    <col min="4106" max="4106" width="34.125" style="47" customWidth="1"/>
    <col min="4107" max="4107" width="16" style="47" customWidth="1"/>
    <col min="4108" max="4108" width="15.625" style="47" customWidth="1"/>
    <col min="4109" max="4109" width="17.5" style="47" customWidth="1"/>
    <col min="4110" max="4110" width="10.625" style="47" customWidth="1"/>
    <col min="4111" max="4111" width="13" style="47" customWidth="1"/>
    <col min="4112" max="4112" width="16.625" style="47" customWidth="1"/>
    <col min="4113" max="4353" width="9.125" style="47"/>
    <col min="4354" max="4354" width="35.5" style="47" customWidth="1"/>
    <col min="4355" max="4355" width="23" style="47" customWidth="1"/>
    <col min="4356" max="4356" width="17.625" style="47" customWidth="1"/>
    <col min="4357" max="4357" width="18.5" style="47" customWidth="1"/>
    <col min="4358" max="4359" width="13.125" style="47" customWidth="1"/>
    <col min="4360" max="4360" width="10.625" style="47" customWidth="1"/>
    <col min="4361" max="4361" width="40.875" style="47" customWidth="1"/>
    <col min="4362" max="4362" width="34.125" style="47" customWidth="1"/>
    <col min="4363" max="4363" width="16" style="47" customWidth="1"/>
    <col min="4364" max="4364" width="15.625" style="47" customWidth="1"/>
    <col min="4365" max="4365" width="17.5" style="47" customWidth="1"/>
    <col min="4366" max="4366" width="10.625" style="47" customWidth="1"/>
    <col min="4367" max="4367" width="13" style="47" customWidth="1"/>
    <col min="4368" max="4368" width="16.625" style="47" customWidth="1"/>
    <col min="4369" max="4609" width="9.125" style="47"/>
    <col min="4610" max="4610" width="35.5" style="47" customWidth="1"/>
    <col min="4611" max="4611" width="23" style="47" customWidth="1"/>
    <col min="4612" max="4612" width="17.625" style="47" customWidth="1"/>
    <col min="4613" max="4613" width="18.5" style="47" customWidth="1"/>
    <col min="4614" max="4615" width="13.125" style="47" customWidth="1"/>
    <col min="4616" max="4616" width="10.625" style="47" customWidth="1"/>
    <col min="4617" max="4617" width="40.875" style="47" customWidth="1"/>
    <col min="4618" max="4618" width="34.125" style="47" customWidth="1"/>
    <col min="4619" max="4619" width="16" style="47" customWidth="1"/>
    <col min="4620" max="4620" width="15.625" style="47" customWidth="1"/>
    <col min="4621" max="4621" width="17.5" style="47" customWidth="1"/>
    <col min="4622" max="4622" width="10.625" style="47" customWidth="1"/>
    <col min="4623" max="4623" width="13" style="47" customWidth="1"/>
    <col min="4624" max="4624" width="16.625" style="47" customWidth="1"/>
    <col min="4625" max="4865" width="9.125" style="47"/>
    <col min="4866" max="4866" width="35.5" style="47" customWidth="1"/>
    <col min="4867" max="4867" width="23" style="47" customWidth="1"/>
    <col min="4868" max="4868" width="17.625" style="47" customWidth="1"/>
    <col min="4869" max="4869" width="18.5" style="47" customWidth="1"/>
    <col min="4870" max="4871" width="13.125" style="47" customWidth="1"/>
    <col min="4872" max="4872" width="10.625" style="47" customWidth="1"/>
    <col min="4873" max="4873" width="40.875" style="47" customWidth="1"/>
    <col min="4874" max="4874" width="34.125" style="47" customWidth="1"/>
    <col min="4875" max="4875" width="16" style="47" customWidth="1"/>
    <col min="4876" max="4876" width="15.625" style="47" customWidth="1"/>
    <col min="4877" max="4877" width="17.5" style="47" customWidth="1"/>
    <col min="4878" max="4878" width="10.625" style="47" customWidth="1"/>
    <col min="4879" max="4879" width="13" style="47" customWidth="1"/>
    <col min="4880" max="4880" width="16.625" style="47" customWidth="1"/>
    <col min="4881" max="5121" width="9.125" style="47"/>
    <col min="5122" max="5122" width="35.5" style="47" customWidth="1"/>
    <col min="5123" max="5123" width="23" style="47" customWidth="1"/>
    <col min="5124" max="5124" width="17.625" style="47" customWidth="1"/>
    <col min="5125" max="5125" width="18.5" style="47" customWidth="1"/>
    <col min="5126" max="5127" width="13.125" style="47" customWidth="1"/>
    <col min="5128" max="5128" width="10.625" style="47" customWidth="1"/>
    <col min="5129" max="5129" width="40.875" style="47" customWidth="1"/>
    <col min="5130" max="5130" width="34.125" style="47" customWidth="1"/>
    <col min="5131" max="5131" width="16" style="47" customWidth="1"/>
    <col min="5132" max="5132" width="15.625" style="47" customWidth="1"/>
    <col min="5133" max="5133" width="17.5" style="47" customWidth="1"/>
    <col min="5134" max="5134" width="10.625" style="47" customWidth="1"/>
    <col min="5135" max="5135" width="13" style="47" customWidth="1"/>
    <col min="5136" max="5136" width="16.625" style="47" customWidth="1"/>
    <col min="5137" max="5377" width="9.125" style="47"/>
    <col min="5378" max="5378" width="35.5" style="47" customWidth="1"/>
    <col min="5379" max="5379" width="23" style="47" customWidth="1"/>
    <col min="5380" max="5380" width="17.625" style="47" customWidth="1"/>
    <col min="5381" max="5381" width="18.5" style="47" customWidth="1"/>
    <col min="5382" max="5383" width="13.125" style="47" customWidth="1"/>
    <col min="5384" max="5384" width="10.625" style="47" customWidth="1"/>
    <col min="5385" max="5385" width="40.875" style="47" customWidth="1"/>
    <col min="5386" max="5386" width="34.125" style="47" customWidth="1"/>
    <col min="5387" max="5387" width="16" style="47" customWidth="1"/>
    <col min="5388" max="5388" width="15.625" style="47" customWidth="1"/>
    <col min="5389" max="5389" width="17.5" style="47" customWidth="1"/>
    <col min="5390" max="5390" width="10.625" style="47" customWidth="1"/>
    <col min="5391" max="5391" width="13" style="47" customWidth="1"/>
    <col min="5392" max="5392" width="16.625" style="47" customWidth="1"/>
    <col min="5393" max="5633" width="9.125" style="47"/>
    <col min="5634" max="5634" width="35.5" style="47" customWidth="1"/>
    <col min="5635" max="5635" width="23" style="47" customWidth="1"/>
    <col min="5636" max="5636" width="17.625" style="47" customWidth="1"/>
    <col min="5637" max="5637" width="18.5" style="47" customWidth="1"/>
    <col min="5638" max="5639" width="13.125" style="47" customWidth="1"/>
    <col min="5640" max="5640" width="10.625" style="47" customWidth="1"/>
    <col min="5641" max="5641" width="40.875" style="47" customWidth="1"/>
    <col min="5642" max="5642" width="34.125" style="47" customWidth="1"/>
    <col min="5643" max="5643" width="16" style="47" customWidth="1"/>
    <col min="5644" max="5644" width="15.625" style="47" customWidth="1"/>
    <col min="5645" max="5645" width="17.5" style="47" customWidth="1"/>
    <col min="5646" max="5646" width="10.625" style="47" customWidth="1"/>
    <col min="5647" max="5647" width="13" style="47" customWidth="1"/>
    <col min="5648" max="5648" width="16.625" style="47" customWidth="1"/>
    <col min="5649" max="5889" width="9.125" style="47"/>
    <col min="5890" max="5890" width="35.5" style="47" customWidth="1"/>
    <col min="5891" max="5891" width="23" style="47" customWidth="1"/>
    <col min="5892" max="5892" width="17.625" style="47" customWidth="1"/>
    <col min="5893" max="5893" width="18.5" style="47" customWidth="1"/>
    <col min="5894" max="5895" width="13.125" style="47" customWidth="1"/>
    <col min="5896" max="5896" width="10.625" style="47" customWidth="1"/>
    <col min="5897" max="5897" width="40.875" style="47" customWidth="1"/>
    <col min="5898" max="5898" width="34.125" style="47" customWidth="1"/>
    <col min="5899" max="5899" width="16" style="47" customWidth="1"/>
    <col min="5900" max="5900" width="15.625" style="47" customWidth="1"/>
    <col min="5901" max="5901" width="17.5" style="47" customWidth="1"/>
    <col min="5902" max="5902" width="10.625" style="47" customWidth="1"/>
    <col min="5903" max="5903" width="13" style="47" customWidth="1"/>
    <col min="5904" max="5904" width="16.625" style="47" customWidth="1"/>
    <col min="5905" max="6145" width="9.125" style="47"/>
    <col min="6146" max="6146" width="35.5" style="47" customWidth="1"/>
    <col min="6147" max="6147" width="23" style="47" customWidth="1"/>
    <col min="6148" max="6148" width="17.625" style="47" customWidth="1"/>
    <col min="6149" max="6149" width="18.5" style="47" customWidth="1"/>
    <col min="6150" max="6151" width="13.125" style="47" customWidth="1"/>
    <col min="6152" max="6152" width="10.625" style="47" customWidth="1"/>
    <col min="6153" max="6153" width="40.875" style="47" customWidth="1"/>
    <col min="6154" max="6154" width="34.125" style="47" customWidth="1"/>
    <col min="6155" max="6155" width="16" style="47" customWidth="1"/>
    <col min="6156" max="6156" width="15.625" style="47" customWidth="1"/>
    <col min="6157" max="6157" width="17.5" style="47" customWidth="1"/>
    <col min="6158" max="6158" width="10.625" style="47" customWidth="1"/>
    <col min="6159" max="6159" width="13" style="47" customWidth="1"/>
    <col min="6160" max="6160" width="16.625" style="47" customWidth="1"/>
    <col min="6161" max="6401" width="9.125" style="47"/>
    <col min="6402" max="6402" width="35.5" style="47" customWidth="1"/>
    <col min="6403" max="6403" width="23" style="47" customWidth="1"/>
    <col min="6404" max="6404" width="17.625" style="47" customWidth="1"/>
    <col min="6405" max="6405" width="18.5" style="47" customWidth="1"/>
    <col min="6406" max="6407" width="13.125" style="47" customWidth="1"/>
    <col min="6408" max="6408" width="10.625" style="47" customWidth="1"/>
    <col min="6409" max="6409" width="40.875" style="47" customWidth="1"/>
    <col min="6410" max="6410" width="34.125" style="47" customWidth="1"/>
    <col min="6411" max="6411" width="16" style="47" customWidth="1"/>
    <col min="6412" max="6412" width="15.625" style="47" customWidth="1"/>
    <col min="6413" max="6413" width="17.5" style="47" customWidth="1"/>
    <col min="6414" max="6414" width="10.625" style="47" customWidth="1"/>
    <col min="6415" max="6415" width="13" style="47" customWidth="1"/>
    <col min="6416" max="6416" width="16.625" style="47" customWidth="1"/>
    <col min="6417" max="6657" width="9.125" style="47"/>
    <col min="6658" max="6658" width="35.5" style="47" customWidth="1"/>
    <col min="6659" max="6659" width="23" style="47" customWidth="1"/>
    <col min="6660" max="6660" width="17.625" style="47" customWidth="1"/>
    <col min="6661" max="6661" width="18.5" style="47" customWidth="1"/>
    <col min="6662" max="6663" width="13.125" style="47" customWidth="1"/>
    <col min="6664" max="6664" width="10.625" style="47" customWidth="1"/>
    <col min="6665" max="6665" width="40.875" style="47" customWidth="1"/>
    <col min="6666" max="6666" width="34.125" style="47" customWidth="1"/>
    <col min="6667" max="6667" width="16" style="47" customWidth="1"/>
    <col min="6668" max="6668" width="15.625" style="47" customWidth="1"/>
    <col min="6669" max="6669" width="17.5" style="47" customWidth="1"/>
    <col min="6670" max="6670" width="10.625" style="47" customWidth="1"/>
    <col min="6671" max="6671" width="13" style="47" customWidth="1"/>
    <col min="6672" max="6672" width="16.625" style="47" customWidth="1"/>
    <col min="6673" max="6913" width="9.125" style="47"/>
    <col min="6914" max="6914" width="35.5" style="47" customWidth="1"/>
    <col min="6915" max="6915" width="23" style="47" customWidth="1"/>
    <col min="6916" max="6916" width="17.625" style="47" customWidth="1"/>
    <col min="6917" max="6917" width="18.5" style="47" customWidth="1"/>
    <col min="6918" max="6919" width="13.125" style="47" customWidth="1"/>
    <col min="6920" max="6920" width="10.625" style="47" customWidth="1"/>
    <col min="6921" max="6921" width="40.875" style="47" customWidth="1"/>
    <col min="6922" max="6922" width="34.125" style="47" customWidth="1"/>
    <col min="6923" max="6923" width="16" style="47" customWidth="1"/>
    <col min="6924" max="6924" width="15.625" style="47" customWidth="1"/>
    <col min="6925" max="6925" width="17.5" style="47" customWidth="1"/>
    <col min="6926" max="6926" width="10.625" style="47" customWidth="1"/>
    <col min="6927" max="6927" width="13" style="47" customWidth="1"/>
    <col min="6928" max="6928" width="16.625" style="47" customWidth="1"/>
    <col min="6929" max="7169" width="9.125" style="47"/>
    <col min="7170" max="7170" width="35.5" style="47" customWidth="1"/>
    <col min="7171" max="7171" width="23" style="47" customWidth="1"/>
    <col min="7172" max="7172" width="17.625" style="47" customWidth="1"/>
    <col min="7173" max="7173" width="18.5" style="47" customWidth="1"/>
    <col min="7174" max="7175" width="13.125" style="47" customWidth="1"/>
    <col min="7176" max="7176" width="10.625" style="47" customWidth="1"/>
    <col min="7177" max="7177" width="40.875" style="47" customWidth="1"/>
    <col min="7178" max="7178" width="34.125" style="47" customWidth="1"/>
    <col min="7179" max="7179" width="16" style="47" customWidth="1"/>
    <col min="7180" max="7180" width="15.625" style="47" customWidth="1"/>
    <col min="7181" max="7181" width="17.5" style="47" customWidth="1"/>
    <col min="7182" max="7182" width="10.625" style="47" customWidth="1"/>
    <col min="7183" max="7183" width="13" style="47" customWidth="1"/>
    <col min="7184" max="7184" width="16.625" style="47" customWidth="1"/>
    <col min="7185" max="7425" width="9.125" style="47"/>
    <col min="7426" max="7426" width="35.5" style="47" customWidth="1"/>
    <col min="7427" max="7427" width="23" style="47" customWidth="1"/>
    <col min="7428" max="7428" width="17.625" style="47" customWidth="1"/>
    <col min="7429" max="7429" width="18.5" style="47" customWidth="1"/>
    <col min="7430" max="7431" width="13.125" style="47" customWidth="1"/>
    <col min="7432" max="7432" width="10.625" style="47" customWidth="1"/>
    <col min="7433" max="7433" width="40.875" style="47" customWidth="1"/>
    <col min="7434" max="7434" width="34.125" style="47" customWidth="1"/>
    <col min="7435" max="7435" width="16" style="47" customWidth="1"/>
    <col min="7436" max="7436" width="15.625" style="47" customWidth="1"/>
    <col min="7437" max="7437" width="17.5" style="47" customWidth="1"/>
    <col min="7438" max="7438" width="10.625" style="47" customWidth="1"/>
    <col min="7439" max="7439" width="13" style="47" customWidth="1"/>
    <col min="7440" max="7440" width="16.625" style="47" customWidth="1"/>
    <col min="7441" max="7681" width="9.125" style="47"/>
    <col min="7682" max="7682" width="35.5" style="47" customWidth="1"/>
    <col min="7683" max="7683" width="23" style="47" customWidth="1"/>
    <col min="7684" max="7684" width="17.625" style="47" customWidth="1"/>
    <col min="7685" max="7685" width="18.5" style="47" customWidth="1"/>
    <col min="7686" max="7687" width="13.125" style="47" customWidth="1"/>
    <col min="7688" max="7688" width="10.625" style="47" customWidth="1"/>
    <col min="7689" max="7689" width="40.875" style="47" customWidth="1"/>
    <col min="7690" max="7690" width="34.125" style="47" customWidth="1"/>
    <col min="7691" max="7691" width="16" style="47" customWidth="1"/>
    <col min="7692" max="7692" width="15.625" style="47" customWidth="1"/>
    <col min="7693" max="7693" width="17.5" style="47" customWidth="1"/>
    <col min="7694" max="7694" width="10.625" style="47" customWidth="1"/>
    <col min="7695" max="7695" width="13" style="47" customWidth="1"/>
    <col min="7696" max="7696" width="16.625" style="47" customWidth="1"/>
    <col min="7697" max="7937" width="9.125" style="47"/>
    <col min="7938" max="7938" width="35.5" style="47" customWidth="1"/>
    <col min="7939" max="7939" width="23" style="47" customWidth="1"/>
    <col min="7940" max="7940" width="17.625" style="47" customWidth="1"/>
    <col min="7941" max="7941" width="18.5" style="47" customWidth="1"/>
    <col min="7942" max="7943" width="13.125" style="47" customWidth="1"/>
    <col min="7944" max="7944" width="10.625" style="47" customWidth="1"/>
    <col min="7945" max="7945" width="40.875" style="47" customWidth="1"/>
    <col min="7946" max="7946" width="34.125" style="47" customWidth="1"/>
    <col min="7947" max="7947" width="16" style="47" customWidth="1"/>
    <col min="7948" max="7948" width="15.625" style="47" customWidth="1"/>
    <col min="7949" max="7949" width="17.5" style="47" customWidth="1"/>
    <col min="7950" max="7950" width="10.625" style="47" customWidth="1"/>
    <col min="7951" max="7951" width="13" style="47" customWidth="1"/>
    <col min="7952" max="7952" width="16.625" style="47" customWidth="1"/>
    <col min="7953" max="8193" width="9.125" style="47"/>
    <col min="8194" max="8194" width="35.5" style="47" customWidth="1"/>
    <col min="8195" max="8195" width="23" style="47" customWidth="1"/>
    <col min="8196" max="8196" width="17.625" style="47" customWidth="1"/>
    <col min="8197" max="8197" width="18.5" style="47" customWidth="1"/>
    <col min="8198" max="8199" width="13.125" style="47" customWidth="1"/>
    <col min="8200" max="8200" width="10.625" style="47" customWidth="1"/>
    <col min="8201" max="8201" width="40.875" style="47" customWidth="1"/>
    <col min="8202" max="8202" width="34.125" style="47" customWidth="1"/>
    <col min="8203" max="8203" width="16" style="47" customWidth="1"/>
    <col min="8204" max="8204" width="15.625" style="47" customWidth="1"/>
    <col min="8205" max="8205" width="17.5" style="47" customWidth="1"/>
    <col min="8206" max="8206" width="10.625" style="47" customWidth="1"/>
    <col min="8207" max="8207" width="13" style="47" customWidth="1"/>
    <col min="8208" max="8208" width="16.625" style="47" customWidth="1"/>
    <col min="8209" max="8449" width="9.125" style="47"/>
    <col min="8450" max="8450" width="35.5" style="47" customWidth="1"/>
    <col min="8451" max="8451" width="23" style="47" customWidth="1"/>
    <col min="8452" max="8452" width="17.625" style="47" customWidth="1"/>
    <col min="8453" max="8453" width="18.5" style="47" customWidth="1"/>
    <col min="8454" max="8455" width="13.125" style="47" customWidth="1"/>
    <col min="8456" max="8456" width="10.625" style="47" customWidth="1"/>
    <col min="8457" max="8457" width="40.875" style="47" customWidth="1"/>
    <col min="8458" max="8458" width="34.125" style="47" customWidth="1"/>
    <col min="8459" max="8459" width="16" style="47" customWidth="1"/>
    <col min="8460" max="8460" width="15.625" style="47" customWidth="1"/>
    <col min="8461" max="8461" width="17.5" style="47" customWidth="1"/>
    <col min="8462" max="8462" width="10.625" style="47" customWidth="1"/>
    <col min="8463" max="8463" width="13" style="47" customWidth="1"/>
    <col min="8464" max="8464" width="16.625" style="47" customWidth="1"/>
    <col min="8465" max="8705" width="9.125" style="47"/>
    <col min="8706" max="8706" width="35.5" style="47" customWidth="1"/>
    <col min="8707" max="8707" width="23" style="47" customWidth="1"/>
    <col min="8708" max="8708" width="17.625" style="47" customWidth="1"/>
    <col min="8709" max="8709" width="18.5" style="47" customWidth="1"/>
    <col min="8710" max="8711" width="13.125" style="47" customWidth="1"/>
    <col min="8712" max="8712" width="10.625" style="47" customWidth="1"/>
    <col min="8713" max="8713" width="40.875" style="47" customWidth="1"/>
    <col min="8714" max="8714" width="34.125" style="47" customWidth="1"/>
    <col min="8715" max="8715" width="16" style="47" customWidth="1"/>
    <col min="8716" max="8716" width="15.625" style="47" customWidth="1"/>
    <col min="8717" max="8717" width="17.5" style="47" customWidth="1"/>
    <col min="8718" max="8718" width="10.625" style="47" customWidth="1"/>
    <col min="8719" max="8719" width="13" style="47" customWidth="1"/>
    <col min="8720" max="8720" width="16.625" style="47" customWidth="1"/>
    <col min="8721" max="8961" width="9.125" style="47"/>
    <col min="8962" max="8962" width="35.5" style="47" customWidth="1"/>
    <col min="8963" max="8963" width="23" style="47" customWidth="1"/>
    <col min="8964" max="8964" width="17.625" style="47" customWidth="1"/>
    <col min="8965" max="8965" width="18.5" style="47" customWidth="1"/>
    <col min="8966" max="8967" width="13.125" style="47" customWidth="1"/>
    <col min="8968" max="8968" width="10.625" style="47" customWidth="1"/>
    <col min="8969" max="8969" width="40.875" style="47" customWidth="1"/>
    <col min="8970" max="8970" width="34.125" style="47" customWidth="1"/>
    <col min="8971" max="8971" width="16" style="47" customWidth="1"/>
    <col min="8972" max="8972" width="15.625" style="47" customWidth="1"/>
    <col min="8973" max="8973" width="17.5" style="47" customWidth="1"/>
    <col min="8974" max="8974" width="10.625" style="47" customWidth="1"/>
    <col min="8975" max="8975" width="13" style="47" customWidth="1"/>
    <col min="8976" max="8976" width="16.625" style="47" customWidth="1"/>
    <col min="8977" max="9217" width="9.125" style="47"/>
    <col min="9218" max="9218" width="35.5" style="47" customWidth="1"/>
    <col min="9219" max="9219" width="23" style="47" customWidth="1"/>
    <col min="9220" max="9220" width="17.625" style="47" customWidth="1"/>
    <col min="9221" max="9221" width="18.5" style="47" customWidth="1"/>
    <col min="9222" max="9223" width="13.125" style="47" customWidth="1"/>
    <col min="9224" max="9224" width="10.625" style="47" customWidth="1"/>
    <col min="9225" max="9225" width="40.875" style="47" customWidth="1"/>
    <col min="9226" max="9226" width="34.125" style="47" customWidth="1"/>
    <col min="9227" max="9227" width="16" style="47" customWidth="1"/>
    <col min="9228" max="9228" width="15.625" style="47" customWidth="1"/>
    <col min="9229" max="9229" width="17.5" style="47" customWidth="1"/>
    <col min="9230" max="9230" width="10.625" style="47" customWidth="1"/>
    <col min="9231" max="9231" width="13" style="47" customWidth="1"/>
    <col min="9232" max="9232" width="16.625" style="47" customWidth="1"/>
    <col min="9233" max="9473" width="9.125" style="47"/>
    <col min="9474" max="9474" width="35.5" style="47" customWidth="1"/>
    <col min="9475" max="9475" width="23" style="47" customWidth="1"/>
    <col min="9476" max="9476" width="17.625" style="47" customWidth="1"/>
    <col min="9477" max="9477" width="18.5" style="47" customWidth="1"/>
    <col min="9478" max="9479" width="13.125" style="47" customWidth="1"/>
    <col min="9480" max="9480" width="10.625" style="47" customWidth="1"/>
    <col min="9481" max="9481" width="40.875" style="47" customWidth="1"/>
    <col min="9482" max="9482" width="34.125" style="47" customWidth="1"/>
    <col min="9483" max="9483" width="16" style="47" customWidth="1"/>
    <col min="9484" max="9484" width="15.625" style="47" customWidth="1"/>
    <col min="9485" max="9485" width="17.5" style="47" customWidth="1"/>
    <col min="9486" max="9486" width="10.625" style="47" customWidth="1"/>
    <col min="9487" max="9487" width="13" style="47" customWidth="1"/>
    <col min="9488" max="9488" width="16.625" style="47" customWidth="1"/>
    <col min="9489" max="9729" width="9.125" style="47"/>
    <col min="9730" max="9730" width="35.5" style="47" customWidth="1"/>
    <col min="9731" max="9731" width="23" style="47" customWidth="1"/>
    <col min="9732" max="9732" width="17.625" style="47" customWidth="1"/>
    <col min="9733" max="9733" width="18.5" style="47" customWidth="1"/>
    <col min="9734" max="9735" width="13.125" style="47" customWidth="1"/>
    <col min="9736" max="9736" width="10.625" style="47" customWidth="1"/>
    <col min="9737" max="9737" width="40.875" style="47" customWidth="1"/>
    <col min="9738" max="9738" width="34.125" style="47" customWidth="1"/>
    <col min="9739" max="9739" width="16" style="47" customWidth="1"/>
    <col min="9740" max="9740" width="15.625" style="47" customWidth="1"/>
    <col min="9741" max="9741" width="17.5" style="47" customWidth="1"/>
    <col min="9742" max="9742" width="10.625" style="47" customWidth="1"/>
    <col min="9743" max="9743" width="13" style="47" customWidth="1"/>
    <col min="9744" max="9744" width="16.625" style="47" customWidth="1"/>
    <col min="9745" max="9985" width="9.125" style="47"/>
    <col min="9986" max="9986" width="35.5" style="47" customWidth="1"/>
    <col min="9987" max="9987" width="23" style="47" customWidth="1"/>
    <col min="9988" max="9988" width="17.625" style="47" customWidth="1"/>
    <col min="9989" max="9989" width="18.5" style="47" customWidth="1"/>
    <col min="9990" max="9991" width="13.125" style="47" customWidth="1"/>
    <col min="9992" max="9992" width="10.625" style="47" customWidth="1"/>
    <col min="9993" max="9993" width="40.875" style="47" customWidth="1"/>
    <col min="9994" max="9994" width="34.125" style="47" customWidth="1"/>
    <col min="9995" max="9995" width="16" style="47" customWidth="1"/>
    <col min="9996" max="9996" width="15.625" style="47" customWidth="1"/>
    <col min="9997" max="9997" width="17.5" style="47" customWidth="1"/>
    <col min="9998" max="9998" width="10.625" style="47" customWidth="1"/>
    <col min="9999" max="9999" width="13" style="47" customWidth="1"/>
    <col min="10000" max="10000" width="16.625" style="47" customWidth="1"/>
    <col min="10001" max="10241" width="9.125" style="47"/>
    <col min="10242" max="10242" width="35.5" style="47" customWidth="1"/>
    <col min="10243" max="10243" width="23" style="47" customWidth="1"/>
    <col min="10244" max="10244" width="17.625" style="47" customWidth="1"/>
    <col min="10245" max="10245" width="18.5" style="47" customWidth="1"/>
    <col min="10246" max="10247" width="13.125" style="47" customWidth="1"/>
    <col min="10248" max="10248" width="10.625" style="47" customWidth="1"/>
    <col min="10249" max="10249" width="40.875" style="47" customWidth="1"/>
    <col min="10250" max="10250" width="34.125" style="47" customWidth="1"/>
    <col min="10251" max="10251" width="16" style="47" customWidth="1"/>
    <col min="10252" max="10252" width="15.625" style="47" customWidth="1"/>
    <col min="10253" max="10253" width="17.5" style="47" customWidth="1"/>
    <col min="10254" max="10254" width="10.625" style="47" customWidth="1"/>
    <col min="10255" max="10255" width="13" style="47" customWidth="1"/>
    <col min="10256" max="10256" width="16.625" style="47" customWidth="1"/>
    <col min="10257" max="10497" width="9.125" style="47"/>
    <col min="10498" max="10498" width="35.5" style="47" customWidth="1"/>
    <col min="10499" max="10499" width="23" style="47" customWidth="1"/>
    <col min="10500" max="10500" width="17.625" style="47" customWidth="1"/>
    <col min="10501" max="10501" width="18.5" style="47" customWidth="1"/>
    <col min="10502" max="10503" width="13.125" style="47" customWidth="1"/>
    <col min="10504" max="10504" width="10.625" style="47" customWidth="1"/>
    <col min="10505" max="10505" width="40.875" style="47" customWidth="1"/>
    <col min="10506" max="10506" width="34.125" style="47" customWidth="1"/>
    <col min="10507" max="10507" width="16" style="47" customWidth="1"/>
    <col min="10508" max="10508" width="15.625" style="47" customWidth="1"/>
    <col min="10509" max="10509" width="17.5" style="47" customWidth="1"/>
    <col min="10510" max="10510" width="10.625" style="47" customWidth="1"/>
    <col min="10511" max="10511" width="13" style="47" customWidth="1"/>
    <col min="10512" max="10512" width="16.625" style="47" customWidth="1"/>
    <col min="10513" max="10753" width="9.125" style="47"/>
    <col min="10754" max="10754" width="35.5" style="47" customWidth="1"/>
    <col min="10755" max="10755" width="23" style="47" customWidth="1"/>
    <col min="10756" max="10756" width="17.625" style="47" customWidth="1"/>
    <col min="10757" max="10757" width="18.5" style="47" customWidth="1"/>
    <col min="10758" max="10759" width="13.125" style="47" customWidth="1"/>
    <col min="10760" max="10760" width="10.625" style="47" customWidth="1"/>
    <col min="10761" max="10761" width="40.875" style="47" customWidth="1"/>
    <col min="10762" max="10762" width="34.125" style="47" customWidth="1"/>
    <col min="10763" max="10763" width="16" style="47" customWidth="1"/>
    <col min="10764" max="10764" width="15.625" style="47" customWidth="1"/>
    <col min="10765" max="10765" width="17.5" style="47" customWidth="1"/>
    <col min="10766" max="10766" width="10.625" style="47" customWidth="1"/>
    <col min="10767" max="10767" width="13" style="47" customWidth="1"/>
    <col min="10768" max="10768" width="16.625" style="47" customWidth="1"/>
    <col min="10769" max="11009" width="9.125" style="47"/>
    <col min="11010" max="11010" width="35.5" style="47" customWidth="1"/>
    <col min="11011" max="11011" width="23" style="47" customWidth="1"/>
    <col min="11012" max="11012" width="17.625" style="47" customWidth="1"/>
    <col min="11013" max="11013" width="18.5" style="47" customWidth="1"/>
    <col min="11014" max="11015" width="13.125" style="47" customWidth="1"/>
    <col min="11016" max="11016" width="10.625" style="47" customWidth="1"/>
    <col min="11017" max="11017" width="40.875" style="47" customWidth="1"/>
    <col min="11018" max="11018" width="34.125" style="47" customWidth="1"/>
    <col min="11019" max="11019" width="16" style="47" customWidth="1"/>
    <col min="11020" max="11020" width="15.625" style="47" customWidth="1"/>
    <col min="11021" max="11021" width="17.5" style="47" customWidth="1"/>
    <col min="11022" max="11022" width="10.625" style="47" customWidth="1"/>
    <col min="11023" max="11023" width="13" style="47" customWidth="1"/>
    <col min="11024" max="11024" width="16.625" style="47" customWidth="1"/>
    <col min="11025" max="11265" width="9.125" style="47"/>
    <col min="11266" max="11266" width="35.5" style="47" customWidth="1"/>
    <col min="11267" max="11267" width="23" style="47" customWidth="1"/>
    <col min="11268" max="11268" width="17.625" style="47" customWidth="1"/>
    <col min="11269" max="11269" width="18.5" style="47" customWidth="1"/>
    <col min="11270" max="11271" width="13.125" style="47" customWidth="1"/>
    <col min="11272" max="11272" width="10.625" style="47" customWidth="1"/>
    <col min="11273" max="11273" width="40.875" style="47" customWidth="1"/>
    <col min="11274" max="11274" width="34.125" style="47" customWidth="1"/>
    <col min="11275" max="11275" width="16" style="47" customWidth="1"/>
    <col min="11276" max="11276" width="15.625" style="47" customWidth="1"/>
    <col min="11277" max="11277" width="17.5" style="47" customWidth="1"/>
    <col min="11278" max="11278" width="10.625" style="47" customWidth="1"/>
    <col min="11279" max="11279" width="13" style="47" customWidth="1"/>
    <col min="11280" max="11280" width="16.625" style="47" customWidth="1"/>
    <col min="11281" max="11521" width="9.125" style="47"/>
    <col min="11522" max="11522" width="35.5" style="47" customWidth="1"/>
    <col min="11523" max="11523" width="23" style="47" customWidth="1"/>
    <col min="11524" max="11524" width="17.625" style="47" customWidth="1"/>
    <col min="11525" max="11525" width="18.5" style="47" customWidth="1"/>
    <col min="11526" max="11527" width="13.125" style="47" customWidth="1"/>
    <col min="11528" max="11528" width="10.625" style="47" customWidth="1"/>
    <col min="11529" max="11529" width="40.875" style="47" customWidth="1"/>
    <col min="11530" max="11530" width="34.125" style="47" customWidth="1"/>
    <col min="11531" max="11531" width="16" style="47" customWidth="1"/>
    <col min="11532" max="11532" width="15.625" style="47" customWidth="1"/>
    <col min="11533" max="11533" width="17.5" style="47" customWidth="1"/>
    <col min="11534" max="11534" width="10.625" style="47" customWidth="1"/>
    <col min="11535" max="11535" width="13" style="47" customWidth="1"/>
    <col min="11536" max="11536" width="16.625" style="47" customWidth="1"/>
    <col min="11537" max="11777" width="9.125" style="47"/>
    <col min="11778" max="11778" width="35.5" style="47" customWidth="1"/>
    <col min="11779" max="11779" width="23" style="47" customWidth="1"/>
    <col min="11780" max="11780" width="17.625" style="47" customWidth="1"/>
    <col min="11781" max="11781" width="18.5" style="47" customWidth="1"/>
    <col min="11782" max="11783" width="13.125" style="47" customWidth="1"/>
    <col min="11784" max="11784" width="10.625" style="47" customWidth="1"/>
    <col min="11785" max="11785" width="40.875" style="47" customWidth="1"/>
    <col min="11786" max="11786" width="34.125" style="47" customWidth="1"/>
    <col min="11787" max="11787" width="16" style="47" customWidth="1"/>
    <col min="11788" max="11788" width="15.625" style="47" customWidth="1"/>
    <col min="11789" max="11789" width="17.5" style="47" customWidth="1"/>
    <col min="11790" max="11790" width="10.625" style="47" customWidth="1"/>
    <col min="11791" max="11791" width="13" style="47" customWidth="1"/>
    <col min="11792" max="11792" width="16.625" style="47" customWidth="1"/>
    <col min="11793" max="12033" width="9.125" style="47"/>
    <col min="12034" max="12034" width="35.5" style="47" customWidth="1"/>
    <col min="12035" max="12035" width="23" style="47" customWidth="1"/>
    <col min="12036" max="12036" width="17.625" style="47" customWidth="1"/>
    <col min="12037" max="12037" width="18.5" style="47" customWidth="1"/>
    <col min="12038" max="12039" width="13.125" style="47" customWidth="1"/>
    <col min="12040" max="12040" width="10.625" style="47" customWidth="1"/>
    <col min="12041" max="12041" width="40.875" style="47" customWidth="1"/>
    <col min="12042" max="12042" width="34.125" style="47" customWidth="1"/>
    <col min="12043" max="12043" width="16" style="47" customWidth="1"/>
    <col min="12044" max="12044" width="15.625" style="47" customWidth="1"/>
    <col min="12045" max="12045" width="17.5" style="47" customWidth="1"/>
    <col min="12046" max="12046" width="10.625" style="47" customWidth="1"/>
    <col min="12047" max="12047" width="13" style="47" customWidth="1"/>
    <col min="12048" max="12048" width="16.625" style="47" customWidth="1"/>
    <col min="12049" max="12289" width="9.125" style="47"/>
    <col min="12290" max="12290" width="35.5" style="47" customWidth="1"/>
    <col min="12291" max="12291" width="23" style="47" customWidth="1"/>
    <col min="12292" max="12292" width="17.625" style="47" customWidth="1"/>
    <col min="12293" max="12293" width="18.5" style="47" customWidth="1"/>
    <col min="12294" max="12295" width="13.125" style="47" customWidth="1"/>
    <col min="12296" max="12296" width="10.625" style="47" customWidth="1"/>
    <col min="12297" max="12297" width="40.875" style="47" customWidth="1"/>
    <col min="12298" max="12298" width="34.125" style="47" customWidth="1"/>
    <col min="12299" max="12299" width="16" style="47" customWidth="1"/>
    <col min="12300" max="12300" width="15.625" style="47" customWidth="1"/>
    <col min="12301" max="12301" width="17.5" style="47" customWidth="1"/>
    <col min="12302" max="12302" width="10.625" style="47" customWidth="1"/>
    <col min="12303" max="12303" width="13" style="47" customWidth="1"/>
    <col min="12304" max="12304" width="16.625" style="47" customWidth="1"/>
    <col min="12305" max="12545" width="9.125" style="47"/>
    <col min="12546" max="12546" width="35.5" style="47" customWidth="1"/>
    <col min="12547" max="12547" width="23" style="47" customWidth="1"/>
    <col min="12548" max="12548" width="17.625" style="47" customWidth="1"/>
    <col min="12549" max="12549" width="18.5" style="47" customWidth="1"/>
    <col min="12550" max="12551" width="13.125" style="47" customWidth="1"/>
    <col min="12552" max="12552" width="10.625" style="47" customWidth="1"/>
    <col min="12553" max="12553" width="40.875" style="47" customWidth="1"/>
    <col min="12554" max="12554" width="34.125" style="47" customWidth="1"/>
    <col min="12555" max="12555" width="16" style="47" customWidth="1"/>
    <col min="12556" max="12556" width="15.625" style="47" customWidth="1"/>
    <col min="12557" max="12557" width="17.5" style="47" customWidth="1"/>
    <col min="12558" max="12558" width="10.625" style="47" customWidth="1"/>
    <col min="12559" max="12559" width="13" style="47" customWidth="1"/>
    <col min="12560" max="12560" width="16.625" style="47" customWidth="1"/>
    <col min="12561" max="12801" width="9.125" style="47"/>
    <col min="12802" max="12802" width="35.5" style="47" customWidth="1"/>
    <col min="12803" max="12803" width="23" style="47" customWidth="1"/>
    <col min="12804" max="12804" width="17.625" style="47" customWidth="1"/>
    <col min="12805" max="12805" width="18.5" style="47" customWidth="1"/>
    <col min="12806" max="12807" width="13.125" style="47" customWidth="1"/>
    <col min="12808" max="12808" width="10.625" style="47" customWidth="1"/>
    <col min="12809" max="12809" width="40.875" style="47" customWidth="1"/>
    <col min="12810" max="12810" width="34.125" style="47" customWidth="1"/>
    <col min="12811" max="12811" width="16" style="47" customWidth="1"/>
    <col min="12812" max="12812" width="15.625" style="47" customWidth="1"/>
    <col min="12813" max="12813" width="17.5" style="47" customWidth="1"/>
    <col min="12814" max="12814" width="10.625" style="47" customWidth="1"/>
    <col min="12815" max="12815" width="13" style="47" customWidth="1"/>
    <col min="12816" max="12816" width="16.625" style="47" customWidth="1"/>
    <col min="12817" max="13057" width="9.125" style="47"/>
    <col min="13058" max="13058" width="35.5" style="47" customWidth="1"/>
    <col min="13059" max="13059" width="23" style="47" customWidth="1"/>
    <col min="13060" max="13060" width="17.625" style="47" customWidth="1"/>
    <col min="13061" max="13061" width="18.5" style="47" customWidth="1"/>
    <col min="13062" max="13063" width="13.125" style="47" customWidth="1"/>
    <col min="13064" max="13064" width="10.625" style="47" customWidth="1"/>
    <col min="13065" max="13065" width="40.875" style="47" customWidth="1"/>
    <col min="13066" max="13066" width="34.125" style="47" customWidth="1"/>
    <col min="13067" max="13067" width="16" style="47" customWidth="1"/>
    <col min="13068" max="13068" width="15.625" style="47" customWidth="1"/>
    <col min="13069" max="13069" width="17.5" style="47" customWidth="1"/>
    <col min="13070" max="13070" width="10.625" style="47" customWidth="1"/>
    <col min="13071" max="13071" width="13" style="47" customWidth="1"/>
    <col min="13072" max="13072" width="16.625" style="47" customWidth="1"/>
    <col min="13073" max="13313" width="9.125" style="47"/>
    <col min="13314" max="13314" width="35.5" style="47" customWidth="1"/>
    <col min="13315" max="13315" width="23" style="47" customWidth="1"/>
    <col min="13316" max="13316" width="17.625" style="47" customWidth="1"/>
    <col min="13317" max="13317" width="18.5" style="47" customWidth="1"/>
    <col min="13318" max="13319" width="13.125" style="47" customWidth="1"/>
    <col min="13320" max="13320" width="10.625" style="47" customWidth="1"/>
    <col min="13321" max="13321" width="40.875" style="47" customWidth="1"/>
    <col min="13322" max="13322" width="34.125" style="47" customWidth="1"/>
    <col min="13323" max="13323" width="16" style="47" customWidth="1"/>
    <col min="13324" max="13324" width="15.625" style="47" customWidth="1"/>
    <col min="13325" max="13325" width="17.5" style="47" customWidth="1"/>
    <col min="13326" max="13326" width="10.625" style="47" customWidth="1"/>
    <col min="13327" max="13327" width="13" style="47" customWidth="1"/>
    <col min="13328" max="13328" width="16.625" style="47" customWidth="1"/>
    <col min="13329" max="13569" width="9.125" style="47"/>
    <col min="13570" max="13570" width="35.5" style="47" customWidth="1"/>
    <col min="13571" max="13571" width="23" style="47" customWidth="1"/>
    <col min="13572" max="13572" width="17.625" style="47" customWidth="1"/>
    <col min="13573" max="13573" width="18.5" style="47" customWidth="1"/>
    <col min="13574" max="13575" width="13.125" style="47" customWidth="1"/>
    <col min="13576" max="13576" width="10.625" style="47" customWidth="1"/>
    <col min="13577" max="13577" width="40.875" style="47" customWidth="1"/>
    <col min="13578" max="13578" width="34.125" style="47" customWidth="1"/>
    <col min="13579" max="13579" width="16" style="47" customWidth="1"/>
    <col min="13580" max="13580" width="15.625" style="47" customWidth="1"/>
    <col min="13581" max="13581" width="17.5" style="47" customWidth="1"/>
    <col min="13582" max="13582" width="10.625" style="47" customWidth="1"/>
    <col min="13583" max="13583" width="13" style="47" customWidth="1"/>
    <col min="13584" max="13584" width="16.625" style="47" customWidth="1"/>
    <col min="13585" max="13825" width="9.125" style="47"/>
    <col min="13826" max="13826" width="35.5" style="47" customWidth="1"/>
    <col min="13827" max="13827" width="23" style="47" customWidth="1"/>
    <col min="13828" max="13828" width="17.625" style="47" customWidth="1"/>
    <col min="13829" max="13829" width="18.5" style="47" customWidth="1"/>
    <col min="13830" max="13831" width="13.125" style="47" customWidth="1"/>
    <col min="13832" max="13832" width="10.625" style="47" customWidth="1"/>
    <col min="13833" max="13833" width="40.875" style="47" customWidth="1"/>
    <col min="13834" max="13834" width="34.125" style="47" customWidth="1"/>
    <col min="13835" max="13835" width="16" style="47" customWidth="1"/>
    <col min="13836" max="13836" width="15.625" style="47" customWidth="1"/>
    <col min="13837" max="13837" width="17.5" style="47" customWidth="1"/>
    <col min="13838" max="13838" width="10.625" style="47" customWidth="1"/>
    <col min="13839" max="13839" width="13" style="47" customWidth="1"/>
    <col min="13840" max="13840" width="16.625" style="47" customWidth="1"/>
    <col min="13841" max="14081" width="9.125" style="47"/>
    <col min="14082" max="14082" width="35.5" style="47" customWidth="1"/>
    <col min="14083" max="14083" width="23" style="47" customWidth="1"/>
    <col min="14084" max="14084" width="17.625" style="47" customWidth="1"/>
    <col min="14085" max="14085" width="18.5" style="47" customWidth="1"/>
    <col min="14086" max="14087" width="13.125" style="47" customWidth="1"/>
    <col min="14088" max="14088" width="10.625" style="47" customWidth="1"/>
    <col min="14089" max="14089" width="40.875" style="47" customWidth="1"/>
    <col min="14090" max="14090" width="34.125" style="47" customWidth="1"/>
    <col min="14091" max="14091" width="16" style="47" customWidth="1"/>
    <col min="14092" max="14092" width="15.625" style="47" customWidth="1"/>
    <col min="14093" max="14093" width="17.5" style="47" customWidth="1"/>
    <col min="14094" max="14094" width="10.625" style="47" customWidth="1"/>
    <col min="14095" max="14095" width="13" style="47" customWidth="1"/>
    <col min="14096" max="14096" width="16.625" style="47" customWidth="1"/>
    <col min="14097" max="14337" width="9.125" style="47"/>
    <col min="14338" max="14338" width="35.5" style="47" customWidth="1"/>
    <col min="14339" max="14339" width="23" style="47" customWidth="1"/>
    <col min="14340" max="14340" width="17.625" style="47" customWidth="1"/>
    <col min="14341" max="14341" width="18.5" style="47" customWidth="1"/>
    <col min="14342" max="14343" width="13.125" style="47" customWidth="1"/>
    <col min="14344" max="14344" width="10.625" style="47" customWidth="1"/>
    <col min="14345" max="14345" width="40.875" style="47" customWidth="1"/>
    <col min="14346" max="14346" width="34.125" style="47" customWidth="1"/>
    <col min="14347" max="14347" width="16" style="47" customWidth="1"/>
    <col min="14348" max="14348" width="15.625" style="47" customWidth="1"/>
    <col min="14349" max="14349" width="17.5" style="47" customWidth="1"/>
    <col min="14350" max="14350" width="10.625" style="47" customWidth="1"/>
    <col min="14351" max="14351" width="13" style="47" customWidth="1"/>
    <col min="14352" max="14352" width="16.625" style="47" customWidth="1"/>
    <col min="14353" max="14593" width="9.125" style="47"/>
    <col min="14594" max="14594" width="35.5" style="47" customWidth="1"/>
    <col min="14595" max="14595" width="23" style="47" customWidth="1"/>
    <col min="14596" max="14596" width="17.625" style="47" customWidth="1"/>
    <col min="14597" max="14597" width="18.5" style="47" customWidth="1"/>
    <col min="14598" max="14599" width="13.125" style="47" customWidth="1"/>
    <col min="14600" max="14600" width="10.625" style="47" customWidth="1"/>
    <col min="14601" max="14601" width="40.875" style="47" customWidth="1"/>
    <col min="14602" max="14602" width="34.125" style="47" customWidth="1"/>
    <col min="14603" max="14603" width="16" style="47" customWidth="1"/>
    <col min="14604" max="14604" width="15.625" style="47" customWidth="1"/>
    <col min="14605" max="14605" width="17.5" style="47" customWidth="1"/>
    <col min="14606" max="14606" width="10.625" style="47" customWidth="1"/>
    <col min="14607" max="14607" width="13" style="47" customWidth="1"/>
    <col min="14608" max="14608" width="16.625" style="47" customWidth="1"/>
    <col min="14609" max="14849" width="9.125" style="47"/>
    <col min="14850" max="14850" width="35.5" style="47" customWidth="1"/>
    <col min="14851" max="14851" width="23" style="47" customWidth="1"/>
    <col min="14852" max="14852" width="17.625" style="47" customWidth="1"/>
    <col min="14853" max="14853" width="18.5" style="47" customWidth="1"/>
    <col min="14854" max="14855" width="13.125" style="47" customWidth="1"/>
    <col min="14856" max="14856" width="10.625" style="47" customWidth="1"/>
    <col min="14857" max="14857" width="40.875" style="47" customWidth="1"/>
    <col min="14858" max="14858" width="34.125" style="47" customWidth="1"/>
    <col min="14859" max="14859" width="16" style="47" customWidth="1"/>
    <col min="14860" max="14860" width="15.625" style="47" customWidth="1"/>
    <col min="14861" max="14861" width="17.5" style="47" customWidth="1"/>
    <col min="14862" max="14862" width="10.625" style="47" customWidth="1"/>
    <col min="14863" max="14863" width="13" style="47" customWidth="1"/>
    <col min="14864" max="14864" width="16.625" style="47" customWidth="1"/>
    <col min="14865" max="15105" width="9.125" style="47"/>
    <col min="15106" max="15106" width="35.5" style="47" customWidth="1"/>
    <col min="15107" max="15107" width="23" style="47" customWidth="1"/>
    <col min="15108" max="15108" width="17.625" style="47" customWidth="1"/>
    <col min="15109" max="15109" width="18.5" style="47" customWidth="1"/>
    <col min="15110" max="15111" width="13.125" style="47" customWidth="1"/>
    <col min="15112" max="15112" width="10.625" style="47" customWidth="1"/>
    <col min="15113" max="15113" width="40.875" style="47" customWidth="1"/>
    <col min="15114" max="15114" width="34.125" style="47" customWidth="1"/>
    <col min="15115" max="15115" width="16" style="47" customWidth="1"/>
    <col min="15116" max="15116" width="15.625" style="47" customWidth="1"/>
    <col min="15117" max="15117" width="17.5" style="47" customWidth="1"/>
    <col min="15118" max="15118" width="10.625" style="47" customWidth="1"/>
    <col min="15119" max="15119" width="13" style="47" customWidth="1"/>
    <col min="15120" max="15120" width="16.625" style="47" customWidth="1"/>
    <col min="15121" max="15361" width="9.125" style="47"/>
    <col min="15362" max="15362" width="35.5" style="47" customWidth="1"/>
    <col min="15363" max="15363" width="23" style="47" customWidth="1"/>
    <col min="15364" max="15364" width="17.625" style="47" customWidth="1"/>
    <col min="15365" max="15365" width="18.5" style="47" customWidth="1"/>
    <col min="15366" max="15367" width="13.125" style="47" customWidth="1"/>
    <col min="15368" max="15368" width="10.625" style="47" customWidth="1"/>
    <col min="15369" max="15369" width="40.875" style="47" customWidth="1"/>
    <col min="15370" max="15370" width="34.125" style="47" customWidth="1"/>
    <col min="15371" max="15371" width="16" style="47" customWidth="1"/>
    <col min="15372" max="15372" width="15.625" style="47" customWidth="1"/>
    <col min="15373" max="15373" width="17.5" style="47" customWidth="1"/>
    <col min="15374" max="15374" width="10.625" style="47" customWidth="1"/>
    <col min="15375" max="15375" width="13" style="47" customWidth="1"/>
    <col min="15376" max="15376" width="16.625" style="47" customWidth="1"/>
    <col min="15377" max="15617" width="9.125" style="47"/>
    <col min="15618" max="15618" width="35.5" style="47" customWidth="1"/>
    <col min="15619" max="15619" width="23" style="47" customWidth="1"/>
    <col min="15620" max="15620" width="17.625" style="47" customWidth="1"/>
    <col min="15621" max="15621" width="18.5" style="47" customWidth="1"/>
    <col min="15622" max="15623" width="13.125" style="47" customWidth="1"/>
    <col min="15624" max="15624" width="10.625" style="47" customWidth="1"/>
    <col min="15625" max="15625" width="40.875" style="47" customWidth="1"/>
    <col min="15626" max="15626" width="34.125" style="47" customWidth="1"/>
    <col min="15627" max="15627" width="16" style="47" customWidth="1"/>
    <col min="15628" max="15628" width="15.625" style="47" customWidth="1"/>
    <col min="15629" max="15629" width="17.5" style="47" customWidth="1"/>
    <col min="15630" max="15630" width="10.625" style="47" customWidth="1"/>
    <col min="15631" max="15631" width="13" style="47" customWidth="1"/>
    <col min="15632" max="15632" width="16.625" style="47" customWidth="1"/>
    <col min="15633" max="15873" width="9.125" style="47"/>
    <col min="15874" max="15874" width="35.5" style="47" customWidth="1"/>
    <col min="15875" max="15875" width="23" style="47" customWidth="1"/>
    <col min="15876" max="15876" width="17.625" style="47" customWidth="1"/>
    <col min="15877" max="15877" width="18.5" style="47" customWidth="1"/>
    <col min="15878" max="15879" width="13.125" style="47" customWidth="1"/>
    <col min="15880" max="15880" width="10.625" style="47" customWidth="1"/>
    <col min="15881" max="15881" width="40.875" style="47" customWidth="1"/>
    <col min="15882" max="15882" width="34.125" style="47" customWidth="1"/>
    <col min="15883" max="15883" width="16" style="47" customWidth="1"/>
    <col min="15884" max="15884" width="15.625" style="47" customWidth="1"/>
    <col min="15885" max="15885" width="17.5" style="47" customWidth="1"/>
    <col min="15886" max="15886" width="10.625" style="47" customWidth="1"/>
    <col min="15887" max="15887" width="13" style="47" customWidth="1"/>
    <col min="15888" max="15888" width="16.625" style="47" customWidth="1"/>
    <col min="15889" max="16129" width="9.125" style="47"/>
    <col min="16130" max="16130" width="35.5" style="47" customWidth="1"/>
    <col min="16131" max="16131" width="23" style="47" customWidth="1"/>
    <col min="16132" max="16132" width="17.625" style="47" customWidth="1"/>
    <col min="16133" max="16133" width="18.5" style="47" customWidth="1"/>
    <col min="16134" max="16135" width="13.125" style="47" customWidth="1"/>
    <col min="16136" max="16136" width="10.625" style="47" customWidth="1"/>
    <col min="16137" max="16137" width="40.875" style="47" customWidth="1"/>
    <col min="16138" max="16138" width="34.125" style="47" customWidth="1"/>
    <col min="16139" max="16139" width="16" style="47" customWidth="1"/>
    <col min="16140" max="16140" width="15.625" style="47" customWidth="1"/>
    <col min="16141" max="16141" width="17.5" style="47" customWidth="1"/>
    <col min="16142" max="16142" width="10.625" style="47" customWidth="1"/>
    <col min="16143" max="16143" width="13" style="47" customWidth="1"/>
    <col min="16144" max="16144" width="16.625" style="47" customWidth="1"/>
    <col min="16145" max="16384" width="9.125" style="47"/>
  </cols>
  <sheetData>
    <row r="2" spans="1:29" ht="57" customHeight="1" x14ac:dyDescent="0.25"/>
    <row r="3" spans="1:29" s="136" customFormat="1" ht="32.25" customHeight="1" x14ac:dyDescent="0.3">
      <c r="A3" s="436" t="s">
        <v>266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</row>
    <row r="4" spans="1:29" s="136" customFormat="1" ht="27" customHeight="1" x14ac:dyDescent="0.3">
      <c r="A4" s="306" t="str">
        <f>'[1]2- OBJETIVOS E METAS'!A1:S1</f>
        <v>CAU/.....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1"/>
    </row>
    <row r="5" spans="1:29" s="136" customFormat="1" ht="23.25" customHeight="1" x14ac:dyDescent="0.3">
      <c r="A5" s="457" t="s">
        <v>306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</row>
    <row r="6" spans="1:29" ht="23.25" customHeight="1" thickBot="1" x14ac:dyDescent="0.3"/>
    <row r="7" spans="1:29" s="246" customFormat="1" ht="52.5" customHeight="1" thickBot="1" x14ac:dyDescent="0.3">
      <c r="A7" s="437" t="s">
        <v>169</v>
      </c>
      <c r="B7" s="440" t="s">
        <v>170</v>
      </c>
      <c r="C7" s="441"/>
      <c r="D7" s="283" t="s">
        <v>330</v>
      </c>
      <c r="E7" s="283" t="s">
        <v>331</v>
      </c>
      <c r="F7" s="244" t="s">
        <v>176</v>
      </c>
      <c r="G7" s="245"/>
      <c r="H7" s="437" t="s">
        <v>169</v>
      </c>
      <c r="I7" s="440" t="s">
        <v>171</v>
      </c>
      <c r="J7" s="441"/>
      <c r="K7" s="283" t="s">
        <v>330</v>
      </c>
      <c r="L7" s="283" t="s">
        <v>331</v>
      </c>
      <c r="M7" s="244" t="s">
        <v>176</v>
      </c>
    </row>
    <row r="8" spans="1:29" s="246" customFormat="1" ht="37.9" customHeight="1" x14ac:dyDescent="0.25">
      <c r="A8" s="438"/>
      <c r="B8" s="442" t="s">
        <v>172</v>
      </c>
      <c r="C8" s="443"/>
      <c r="D8" s="289">
        <f>'Anexo_1.1_Usos e Fontes'!C12</f>
        <v>0</v>
      </c>
      <c r="E8" s="289">
        <f>'Anexo_1.1_Usos e Fontes'!D12</f>
        <v>0</v>
      </c>
      <c r="F8" s="290">
        <f>IFERROR(E8/D8*100-100,0)</f>
        <v>0</v>
      </c>
      <c r="G8" s="247"/>
      <c r="H8" s="438"/>
      <c r="I8" s="444" t="s">
        <v>300</v>
      </c>
      <c r="J8" s="445"/>
      <c r="K8" s="273"/>
      <c r="L8" s="273"/>
      <c r="M8" s="248">
        <f>IFERROR(L8/K8*100-100,0)</f>
        <v>0</v>
      </c>
      <c r="O8" s="433"/>
      <c r="P8" s="433"/>
      <c r="Q8" s="433"/>
      <c r="R8" s="433"/>
      <c r="S8" s="433"/>
      <c r="T8" s="433"/>
      <c r="U8" s="433"/>
      <c r="V8" s="433"/>
      <c r="W8" s="433"/>
    </row>
    <row r="9" spans="1:29" s="246" customFormat="1" ht="38.450000000000003" customHeight="1" x14ac:dyDescent="0.25">
      <c r="A9" s="438"/>
      <c r="B9" s="446" t="s">
        <v>173</v>
      </c>
      <c r="C9" s="447"/>
      <c r="D9" s="289">
        <f>'Anexo_1.1_Usos e Fontes'!C20</f>
        <v>0</v>
      </c>
      <c r="E9" s="289">
        <f>'Anexo_1.1_Usos e Fontes'!D20</f>
        <v>0</v>
      </c>
      <c r="F9" s="290">
        <f t="shared" ref="F9:F13" si="0">IFERROR(E9/D9*100-100,0)</f>
        <v>0</v>
      </c>
      <c r="G9" s="247"/>
      <c r="H9" s="438"/>
      <c r="I9" s="448" t="s">
        <v>267</v>
      </c>
      <c r="J9" s="449"/>
      <c r="K9" s="284"/>
      <c r="L9" s="284"/>
      <c r="M9" s="248">
        <f>IFERROR(L9/K9*100-100,0)</f>
        <v>0</v>
      </c>
    </row>
    <row r="10" spans="1:29" s="246" customFormat="1" ht="43.5" customHeight="1" thickBot="1" x14ac:dyDescent="0.3">
      <c r="A10" s="438"/>
      <c r="B10" s="452" t="s">
        <v>268</v>
      </c>
      <c r="C10" s="453"/>
      <c r="D10" s="289">
        <f>SUM(D8:D9)</f>
        <v>0</v>
      </c>
      <c r="E10" s="289">
        <f>SUM(E8:E9)</f>
        <v>0</v>
      </c>
      <c r="F10" s="290">
        <f t="shared" si="0"/>
        <v>0</v>
      </c>
      <c r="G10" s="247"/>
      <c r="H10" s="439"/>
      <c r="I10" s="454" t="s">
        <v>269</v>
      </c>
      <c r="J10" s="455"/>
      <c r="K10" s="249">
        <f>'Anexo_1.1_Usos e Fontes'!C11</f>
        <v>0</v>
      </c>
      <c r="L10" s="249">
        <f>'Anexo_1.1_Usos e Fontes'!D11</f>
        <v>0</v>
      </c>
      <c r="M10" s="292">
        <f>IFERROR(L10/K10*100-100,0)</f>
        <v>0</v>
      </c>
    </row>
    <row r="11" spans="1:29" s="246" customFormat="1" ht="28.5" customHeight="1" thickBot="1" x14ac:dyDescent="0.3">
      <c r="A11" s="438"/>
      <c r="B11" s="446" t="s">
        <v>270</v>
      </c>
      <c r="C11" s="447"/>
      <c r="D11" s="289">
        <f>'Anexo_1.1_Usos e Fontes'!C29</f>
        <v>0</v>
      </c>
      <c r="E11" s="289">
        <f>'Anexo_1.1_Usos e Fontes'!D29</f>
        <v>0</v>
      </c>
      <c r="F11" s="290">
        <f t="shared" si="0"/>
        <v>0</v>
      </c>
      <c r="G11" s="247"/>
      <c r="H11" s="456"/>
      <c r="I11" s="456"/>
      <c r="J11" s="245"/>
      <c r="K11" s="250"/>
      <c r="L11" s="250"/>
      <c r="M11" s="251"/>
      <c r="P11" s="252"/>
    </row>
    <row r="12" spans="1:29" s="246" customFormat="1" ht="29.25" customHeight="1" x14ac:dyDescent="0.25">
      <c r="A12" s="438"/>
      <c r="B12" s="446" t="s">
        <v>271</v>
      </c>
      <c r="C12" s="447"/>
      <c r="D12" s="289">
        <f>'Anexo_1.1_Usos e Fontes'!C30</f>
        <v>0</v>
      </c>
      <c r="E12" s="289">
        <f>'Anexo_1.1_Usos e Fontes'!D30</f>
        <v>0</v>
      </c>
      <c r="F12" s="290">
        <f t="shared" si="0"/>
        <v>0</v>
      </c>
      <c r="G12" s="247"/>
      <c r="H12" s="456"/>
      <c r="I12" s="456"/>
      <c r="J12" s="245"/>
      <c r="K12" s="251"/>
      <c r="L12" s="251"/>
      <c r="M12" s="251"/>
    </row>
    <row r="13" spans="1:29" s="246" customFormat="1" ht="30.75" customHeight="1" thickBot="1" x14ac:dyDescent="0.3">
      <c r="A13" s="439"/>
      <c r="B13" s="483" t="s">
        <v>272</v>
      </c>
      <c r="C13" s="484"/>
      <c r="D13" s="291">
        <f>D10-D11-D12</f>
        <v>0</v>
      </c>
      <c r="E13" s="291">
        <f>E10-E11-E12</f>
        <v>0</v>
      </c>
      <c r="F13" s="290">
        <f t="shared" si="0"/>
        <v>0</v>
      </c>
      <c r="G13" s="253"/>
      <c r="H13" s="254"/>
      <c r="I13" s="254"/>
      <c r="J13" s="245"/>
      <c r="K13" s="251"/>
      <c r="L13" s="255"/>
      <c r="M13" s="251"/>
      <c r="N13" s="470"/>
      <c r="O13" s="470"/>
      <c r="P13" s="470"/>
    </row>
    <row r="14" spans="1:29" s="258" customFormat="1" ht="16.5" thickBot="1" x14ac:dyDescent="0.3">
      <c r="A14" s="256"/>
      <c r="B14" s="106"/>
      <c r="C14" s="106"/>
      <c r="D14" s="253"/>
      <c r="E14" s="253"/>
      <c r="F14" s="251"/>
      <c r="G14" s="253"/>
      <c r="H14" s="254"/>
      <c r="I14" s="254"/>
      <c r="J14" s="245"/>
      <c r="K14" s="251"/>
      <c r="L14" s="255"/>
      <c r="M14" s="251"/>
      <c r="N14" s="257"/>
      <c r="O14" s="257"/>
      <c r="P14" s="257"/>
    </row>
    <row r="15" spans="1:29" s="246" customFormat="1" ht="43.5" customHeight="1" thickBot="1" x14ac:dyDescent="0.3">
      <c r="A15" s="471" t="s">
        <v>273</v>
      </c>
      <c r="B15" s="473" t="s">
        <v>177</v>
      </c>
      <c r="C15" s="474"/>
      <c r="D15" s="259" t="s">
        <v>330</v>
      </c>
      <c r="E15" s="280" t="s">
        <v>332</v>
      </c>
      <c r="F15" s="281" t="s">
        <v>176</v>
      </c>
      <c r="G15" s="253"/>
      <c r="H15" s="475" t="s">
        <v>177</v>
      </c>
      <c r="I15" s="476"/>
      <c r="J15" s="477"/>
      <c r="K15" s="285" t="s">
        <v>183</v>
      </c>
      <c r="L15" s="285" t="s">
        <v>331</v>
      </c>
      <c r="M15" s="244" t="s">
        <v>176</v>
      </c>
      <c r="N15" s="260"/>
      <c r="O15" s="260"/>
      <c r="P15" s="260"/>
    </row>
    <row r="16" spans="1:29" s="246" customFormat="1" ht="40.5" customHeight="1" x14ac:dyDescent="0.25">
      <c r="A16" s="471"/>
      <c r="B16" s="478" t="s">
        <v>274</v>
      </c>
      <c r="C16" s="261" t="s">
        <v>174</v>
      </c>
      <c r="D16" s="262"/>
      <c r="E16" s="263"/>
      <c r="F16" s="264">
        <f>IFERROR(E16/D16*100-100,0)</f>
        <v>0</v>
      </c>
      <c r="G16" s="253"/>
      <c r="H16" s="478" t="s">
        <v>275</v>
      </c>
      <c r="I16" s="479"/>
      <c r="J16" s="261" t="s">
        <v>174</v>
      </c>
      <c r="K16" s="266">
        <f>(K8-K9)</f>
        <v>0</v>
      </c>
      <c r="L16" s="266">
        <f>(L8-L9)</f>
        <v>0</v>
      </c>
      <c r="M16" s="264">
        <f>IFERROR(L16/K16*100-100,0)</f>
        <v>0</v>
      </c>
      <c r="O16" s="434"/>
      <c r="P16" s="434"/>
      <c r="Q16" s="434"/>
      <c r="R16" s="434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</row>
    <row r="17" spans="1:29" s="246" customFormat="1" ht="36.6" customHeight="1" x14ac:dyDescent="0.25">
      <c r="A17" s="471"/>
      <c r="B17" s="435"/>
      <c r="C17" s="267" t="s">
        <v>175</v>
      </c>
      <c r="D17" s="268">
        <f>IFERROR(D16/D13,0)</f>
        <v>0</v>
      </c>
      <c r="E17" s="268">
        <f>IFERROR(E16/E13,0)</f>
        <v>0</v>
      </c>
      <c r="F17" s="269">
        <f>E17-D17</f>
        <v>0</v>
      </c>
      <c r="G17" s="253"/>
      <c r="H17" s="435"/>
      <c r="I17" s="480"/>
      <c r="J17" s="270" t="s">
        <v>175</v>
      </c>
      <c r="K17" s="271">
        <f>IFERROR(K16/K10,)</f>
        <v>0</v>
      </c>
      <c r="L17" s="271">
        <f>IFERROR(L16/L10,)</f>
        <v>0</v>
      </c>
      <c r="M17" s="269">
        <f>L17-K17</f>
        <v>0</v>
      </c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</row>
    <row r="18" spans="1:29" s="246" customFormat="1" ht="28.5" customHeight="1" x14ac:dyDescent="0.25">
      <c r="A18" s="471"/>
      <c r="B18" s="435" t="s">
        <v>276</v>
      </c>
      <c r="C18" s="265" t="s">
        <v>174</v>
      </c>
      <c r="D18" s="272"/>
      <c r="E18" s="273"/>
      <c r="F18" s="264">
        <f>IFERROR(E18/D18*100-100,0)</f>
        <v>0</v>
      </c>
      <c r="G18" s="253"/>
      <c r="H18" s="435" t="s">
        <v>277</v>
      </c>
      <c r="I18" s="480"/>
      <c r="J18" s="265" t="s">
        <v>174</v>
      </c>
      <c r="K18" s="273"/>
      <c r="L18" s="273"/>
      <c r="M18" s="248">
        <f>IFERROR(L18/K18*100-100,0)</f>
        <v>0</v>
      </c>
    </row>
    <row r="19" spans="1:29" s="246" customFormat="1" ht="32.450000000000003" customHeight="1" thickBot="1" x14ac:dyDescent="0.3">
      <c r="A19" s="471"/>
      <c r="B19" s="435"/>
      <c r="C19" s="270" t="s">
        <v>175</v>
      </c>
      <c r="D19" s="268">
        <f>IFERROR(D18/D13,0)</f>
        <v>0</v>
      </c>
      <c r="E19" s="268">
        <f>IFERROR(E18/E13,0)</f>
        <v>0</v>
      </c>
      <c r="F19" s="269">
        <f>E19-D19</f>
        <v>0</v>
      </c>
      <c r="G19" s="253"/>
      <c r="H19" s="481"/>
      <c r="I19" s="482"/>
      <c r="J19" s="274" t="s">
        <v>175</v>
      </c>
      <c r="K19" s="275">
        <f>IFERROR(K18/K8,)</f>
        <v>0</v>
      </c>
      <c r="L19" s="275">
        <f>IFERROR(L18/L8,)</f>
        <v>0</v>
      </c>
      <c r="M19" s="276">
        <f>L19-K19</f>
        <v>0</v>
      </c>
    </row>
    <row r="20" spans="1:29" s="246" customFormat="1" ht="28.5" customHeight="1" x14ac:dyDescent="0.25">
      <c r="A20" s="471"/>
      <c r="B20" s="435" t="s">
        <v>278</v>
      </c>
      <c r="C20" s="265" t="s">
        <v>174</v>
      </c>
      <c r="D20" s="272"/>
      <c r="E20" s="273"/>
      <c r="F20" s="264">
        <f>IFERROR(E20/D20*100-100,0)</f>
        <v>0</v>
      </c>
      <c r="G20" s="253"/>
      <c r="N20" s="256"/>
    </row>
    <row r="21" spans="1:29" s="246" customFormat="1" ht="27.75" customHeight="1" x14ac:dyDescent="0.25">
      <c r="A21" s="471"/>
      <c r="B21" s="435"/>
      <c r="C21" s="270" t="s">
        <v>175</v>
      </c>
      <c r="D21" s="268">
        <f>IFERROR(D20/D13,0)</f>
        <v>0</v>
      </c>
      <c r="E21" s="268">
        <f>IFERROR(E20/E13,0)</f>
        <v>0</v>
      </c>
      <c r="F21" s="269">
        <f>E21-D21</f>
        <v>0</v>
      </c>
      <c r="G21" s="253"/>
    </row>
    <row r="22" spans="1:29" s="246" customFormat="1" ht="27" customHeight="1" x14ac:dyDescent="0.25">
      <c r="A22" s="471"/>
      <c r="B22" s="435" t="s">
        <v>279</v>
      </c>
      <c r="C22" s="265" t="s">
        <v>174</v>
      </c>
      <c r="D22" s="277"/>
      <c r="E22" s="272"/>
      <c r="F22" s="264">
        <f>IFERROR(E22/D22*100-100,0)</f>
        <v>0</v>
      </c>
      <c r="G22" s="485"/>
      <c r="H22" s="485"/>
      <c r="I22" s="485"/>
    </row>
    <row r="23" spans="1:29" s="246" customFormat="1" ht="25.5" customHeight="1" x14ac:dyDescent="0.25">
      <c r="A23" s="471"/>
      <c r="B23" s="435"/>
      <c r="C23" s="270" t="s">
        <v>175</v>
      </c>
      <c r="D23" s="268">
        <f>IFERROR(D22/D13,0)</f>
        <v>0</v>
      </c>
      <c r="E23" s="268">
        <f>IFERROR(E22/E13,0)</f>
        <v>0</v>
      </c>
      <c r="F23" s="269">
        <f>E23-D23</f>
        <v>0</v>
      </c>
      <c r="G23" s="253"/>
    </row>
    <row r="24" spans="1:29" s="246" customFormat="1" ht="23.25" customHeight="1" x14ac:dyDescent="0.25">
      <c r="A24" s="471"/>
      <c r="B24" s="435" t="s">
        <v>280</v>
      </c>
      <c r="C24" s="265" t="s">
        <v>174</v>
      </c>
      <c r="D24" s="272"/>
      <c r="E24" s="273"/>
      <c r="F24" s="264">
        <f>IFERROR(E24/D24*100-100,0)</f>
        <v>0</v>
      </c>
      <c r="G24" s="253"/>
    </row>
    <row r="25" spans="1:29" s="246" customFormat="1" ht="28.5" customHeight="1" x14ac:dyDescent="0.25">
      <c r="A25" s="471"/>
      <c r="B25" s="435"/>
      <c r="C25" s="270" t="s">
        <v>175</v>
      </c>
      <c r="D25" s="268">
        <f>IFERROR(D24/D13,0)</f>
        <v>0</v>
      </c>
      <c r="E25" s="268">
        <f>IFERROR(E24/E13,0)</f>
        <v>0</v>
      </c>
      <c r="F25" s="269">
        <f>E25-D25</f>
        <v>0</v>
      </c>
      <c r="G25" s="253"/>
    </row>
    <row r="26" spans="1:29" s="246" customFormat="1" ht="23.25" customHeight="1" x14ac:dyDescent="0.25">
      <c r="A26" s="471"/>
      <c r="B26" s="435" t="s">
        <v>329</v>
      </c>
      <c r="C26" s="265" t="s">
        <v>174</v>
      </c>
      <c r="D26" s="272"/>
      <c r="E26" s="273"/>
      <c r="F26" s="264">
        <f>IFERROR(E26/D26*100-100,0)</f>
        <v>0</v>
      </c>
      <c r="G26" s="253"/>
    </row>
    <row r="27" spans="1:29" s="246" customFormat="1" ht="28.5" customHeight="1" x14ac:dyDescent="0.25">
      <c r="A27" s="471"/>
      <c r="B27" s="435"/>
      <c r="C27" s="270" t="s">
        <v>175</v>
      </c>
      <c r="D27" s="268">
        <f>IFERROR(D26/D13,0)</f>
        <v>0</v>
      </c>
      <c r="E27" s="268">
        <f>IFERROR(E26/E13,0)</f>
        <v>0</v>
      </c>
      <c r="F27" s="269">
        <f>E27-D27</f>
        <v>0</v>
      </c>
      <c r="G27" s="253"/>
    </row>
    <row r="28" spans="1:29" s="246" customFormat="1" ht="24.75" customHeight="1" x14ac:dyDescent="0.25">
      <c r="A28" s="471"/>
      <c r="B28" s="486" t="s">
        <v>281</v>
      </c>
      <c r="C28" s="265" t="s">
        <v>174</v>
      </c>
      <c r="D28" s="272">
        <f>'[1]1- USOS E FONTES'!C33</f>
        <v>0</v>
      </c>
      <c r="E28" s="273"/>
      <c r="F28" s="264">
        <f>IFERROR(E28/D28*100-100,0)</f>
        <v>0</v>
      </c>
      <c r="G28" s="253"/>
    </row>
    <row r="29" spans="1:29" s="246" customFormat="1" ht="31.5" customHeight="1" thickBot="1" x14ac:dyDescent="0.3">
      <c r="A29" s="472"/>
      <c r="B29" s="487"/>
      <c r="C29" s="274" t="s">
        <v>175</v>
      </c>
      <c r="D29" s="278">
        <f>IFERROR(D28/D13,0)</f>
        <v>0</v>
      </c>
      <c r="E29" s="278">
        <f>IFERROR(E28/E13,0)</f>
        <v>0</v>
      </c>
      <c r="F29" s="276">
        <f>E29-D29</f>
        <v>0</v>
      </c>
      <c r="G29" s="253"/>
    </row>
    <row r="30" spans="1:29" x14ac:dyDescent="0.25">
      <c r="B30" s="142"/>
    </row>
    <row r="31" spans="1:29" ht="27" customHeight="1" thickBot="1" x14ac:dyDescent="0.3">
      <c r="A31" s="458" t="s">
        <v>282</v>
      </c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60"/>
    </row>
    <row r="32" spans="1:29" x14ac:dyDescent="0.25">
      <c r="A32" s="461"/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3"/>
    </row>
    <row r="33" spans="1:13" x14ac:dyDescent="0.25">
      <c r="A33" s="464"/>
      <c r="B33" s="465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6"/>
    </row>
    <row r="34" spans="1:13" x14ac:dyDescent="0.25">
      <c r="A34" s="464"/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6"/>
    </row>
    <row r="35" spans="1:13" x14ac:dyDescent="0.25">
      <c r="A35" s="464"/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6"/>
    </row>
    <row r="36" spans="1:13" x14ac:dyDescent="0.25">
      <c r="A36" s="464"/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6"/>
    </row>
    <row r="37" spans="1:13" x14ac:dyDescent="0.25">
      <c r="A37" s="464"/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x14ac:dyDescent="0.25">
      <c r="A38" s="464"/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5.75" thickBot="1" x14ac:dyDescent="0.3">
      <c r="A39" s="467"/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9"/>
    </row>
  </sheetData>
  <mergeCells count="35">
    <mergeCell ref="N13:P13"/>
    <mergeCell ref="A15:A29"/>
    <mergeCell ref="B15:C15"/>
    <mergeCell ref="H15:J15"/>
    <mergeCell ref="B16:B17"/>
    <mergeCell ref="H16:I17"/>
    <mergeCell ref="B18:B19"/>
    <mergeCell ref="H18:I19"/>
    <mergeCell ref="B20:B21"/>
    <mergeCell ref="B13:C13"/>
    <mergeCell ref="B22:B23"/>
    <mergeCell ref="G22:I22"/>
    <mergeCell ref="B24:B25"/>
    <mergeCell ref="B28:B29"/>
    <mergeCell ref="H11:I12"/>
    <mergeCell ref="B12:C12"/>
    <mergeCell ref="A5:M5"/>
    <mergeCell ref="A31:M31"/>
    <mergeCell ref="A32:M39"/>
    <mergeCell ref="O8:W8"/>
    <mergeCell ref="O16:R16"/>
    <mergeCell ref="B26:B27"/>
    <mergeCell ref="A3:M3"/>
    <mergeCell ref="A7:A13"/>
    <mergeCell ref="B7:C7"/>
    <mergeCell ref="H7:H10"/>
    <mergeCell ref="I7:J7"/>
    <mergeCell ref="B8:C8"/>
    <mergeCell ref="I8:J8"/>
    <mergeCell ref="B9:C9"/>
    <mergeCell ref="I9:J9"/>
    <mergeCell ref="B4:M4"/>
    <mergeCell ref="B10:C10"/>
    <mergeCell ref="I10:J10"/>
    <mergeCell ref="B11:C11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 x14ac:dyDescent="0.25"/>
  <cols>
    <col min="1" max="1" width="0.875" customWidth="1"/>
    <col min="2" max="2" width="56.5" bestFit="1" customWidth="1"/>
    <col min="3" max="3" width="9.875" customWidth="1"/>
    <col min="4" max="4" width="37" customWidth="1"/>
    <col min="5" max="5" width="9.875" customWidth="1"/>
    <col min="6" max="6" width="41.875" customWidth="1"/>
    <col min="12" max="12" width="25.625" hidden="1" customWidth="1"/>
  </cols>
  <sheetData>
    <row r="3" spans="2:12" ht="34.5" customHeight="1" x14ac:dyDescent="0.25"/>
    <row r="4" spans="2:12" ht="43.5" customHeight="1" x14ac:dyDescent="0.3">
      <c r="B4" s="500" t="s">
        <v>285</v>
      </c>
      <c r="C4" s="500"/>
      <c r="D4" s="500"/>
      <c r="E4" s="500"/>
      <c r="F4" s="500"/>
    </row>
    <row r="5" spans="2:12" ht="3" customHeight="1" x14ac:dyDescent="0.25"/>
    <row r="6" spans="2:12" ht="27.75" customHeight="1" x14ac:dyDescent="0.25">
      <c r="B6" s="488" t="s">
        <v>286</v>
      </c>
      <c r="C6" s="489"/>
      <c r="D6" s="489"/>
      <c r="E6" s="489"/>
      <c r="F6" s="490"/>
      <c r="L6" t="s">
        <v>129</v>
      </c>
    </row>
    <row r="7" spans="2:12" s="2" customFormat="1" ht="30" customHeight="1" x14ac:dyDescent="0.25">
      <c r="B7" s="501" t="s">
        <v>284</v>
      </c>
      <c r="C7" s="502"/>
      <c r="D7" s="24"/>
      <c r="E7" s="24"/>
      <c r="F7" s="24"/>
      <c r="G7" s="10"/>
      <c r="H7" s="10"/>
      <c r="I7" s="10"/>
      <c r="J7" s="10"/>
      <c r="K7" s="10"/>
      <c r="L7" s="2" t="s">
        <v>139</v>
      </c>
    </row>
    <row r="8" spans="2:12" x14ac:dyDescent="0.25">
      <c r="L8" t="s">
        <v>138</v>
      </c>
    </row>
    <row r="9" spans="2:12" s="1" customFormat="1" ht="24" customHeight="1" x14ac:dyDescent="0.25">
      <c r="B9" s="20" t="s">
        <v>68</v>
      </c>
      <c r="C9" s="21"/>
      <c r="D9" s="21"/>
      <c r="E9" s="21"/>
      <c r="F9" s="22"/>
    </row>
    <row r="10" spans="2:12" s="1" customFormat="1" ht="20.25" customHeight="1" x14ac:dyDescent="0.25">
      <c r="B10" s="18" t="s">
        <v>65</v>
      </c>
      <c r="C10" s="510"/>
      <c r="D10" s="511"/>
      <c r="E10" s="511"/>
      <c r="F10" s="512"/>
    </row>
    <row r="11" spans="2:12" s="1" customFormat="1" ht="33" customHeight="1" x14ac:dyDescent="0.25">
      <c r="B11" s="12" t="s">
        <v>66</v>
      </c>
      <c r="C11" s="510"/>
      <c r="D11" s="511"/>
      <c r="E11" s="511"/>
      <c r="F11" s="512"/>
    </row>
    <row r="12" spans="2:12" s="1" customFormat="1" ht="20.25" customHeight="1" x14ac:dyDescent="0.25">
      <c r="B12" s="18" t="s">
        <v>154</v>
      </c>
      <c r="C12" s="510"/>
      <c r="D12" s="511"/>
      <c r="E12" s="511"/>
      <c r="F12" s="512"/>
    </row>
    <row r="13" spans="2:12" s="1" customFormat="1" ht="30" customHeight="1" x14ac:dyDescent="0.25">
      <c r="B13" s="18" t="s">
        <v>155</v>
      </c>
      <c r="C13" s="510"/>
      <c r="D13" s="511"/>
      <c r="E13" s="511"/>
      <c r="F13" s="512"/>
    </row>
    <row r="14" spans="2:12" s="1" customFormat="1" ht="27" customHeight="1" x14ac:dyDescent="0.25">
      <c r="B14" s="18" t="s">
        <v>67</v>
      </c>
      <c r="C14" s="510"/>
      <c r="D14" s="511"/>
      <c r="E14" s="511"/>
      <c r="F14" s="512"/>
    </row>
    <row r="15" spans="2:12" s="1" customFormat="1" ht="26.25" customHeight="1" x14ac:dyDescent="0.25">
      <c r="B15" s="18" t="s">
        <v>156</v>
      </c>
      <c r="C15" s="510"/>
      <c r="D15" s="511"/>
      <c r="E15" s="511"/>
      <c r="F15" s="512"/>
    </row>
    <row r="16" spans="2:12" s="1" customFormat="1" x14ac:dyDescent="0.25">
      <c r="B16" s="19"/>
      <c r="C16" s="19"/>
      <c r="D16" s="19"/>
      <c r="E16" s="19"/>
      <c r="F16" s="19"/>
    </row>
    <row r="17" spans="2:10" s="1" customFormat="1" ht="24" customHeight="1" x14ac:dyDescent="0.25">
      <c r="B17" s="20" t="s">
        <v>69</v>
      </c>
      <c r="C17" s="21"/>
      <c r="D17" s="21"/>
      <c r="E17" s="21"/>
      <c r="F17" s="22"/>
    </row>
    <row r="18" spans="2:10" s="1" customFormat="1" ht="14.25" customHeight="1" x14ac:dyDescent="0.25">
      <c r="B18" s="29" t="s">
        <v>141</v>
      </c>
      <c r="C18" s="23"/>
      <c r="D18" s="23"/>
      <c r="E18" s="23"/>
      <c r="F18" s="23"/>
    </row>
    <row r="19" spans="2:10" s="1" customFormat="1" ht="33" customHeight="1" x14ac:dyDescent="0.25">
      <c r="B19" s="13" t="s">
        <v>142</v>
      </c>
      <c r="C19" s="491"/>
      <c r="D19" s="492"/>
      <c r="E19" s="492"/>
      <c r="F19" s="493"/>
    </row>
    <row r="20" spans="2:10" s="1" customFormat="1" ht="15.75" customHeight="1" x14ac:dyDescent="0.25">
      <c r="B20" s="31" t="s">
        <v>140</v>
      </c>
      <c r="C20" s="506"/>
      <c r="D20" s="507"/>
      <c r="E20" s="507"/>
      <c r="F20" s="508"/>
      <c r="G20" s="282"/>
      <c r="H20" s="282" t="s">
        <v>301</v>
      </c>
      <c r="I20" s="282"/>
      <c r="J20" s="282"/>
    </row>
    <row r="21" spans="2:10" s="1" customFormat="1" ht="33" customHeight="1" x14ac:dyDescent="0.25">
      <c r="B21" s="13" t="s">
        <v>143</v>
      </c>
      <c r="C21" s="491"/>
      <c r="D21" s="492"/>
      <c r="E21" s="492"/>
      <c r="F21" s="493"/>
    </row>
    <row r="22" spans="2:10" s="1" customFormat="1" ht="15.75" customHeight="1" x14ac:dyDescent="0.25">
      <c r="B22" s="31" t="s">
        <v>140</v>
      </c>
      <c r="C22" s="506"/>
      <c r="D22" s="507"/>
      <c r="E22" s="507"/>
      <c r="F22" s="508"/>
    </row>
    <row r="23" spans="2:10" s="1" customFormat="1" ht="33" customHeight="1" x14ac:dyDescent="0.25">
      <c r="B23" s="13" t="s">
        <v>144</v>
      </c>
      <c r="C23" s="491"/>
      <c r="D23" s="492"/>
      <c r="E23" s="492"/>
      <c r="F23" s="493"/>
    </row>
    <row r="24" spans="2:10" s="1" customFormat="1" ht="15.75" customHeight="1" x14ac:dyDescent="0.25">
      <c r="B24" s="31" t="s">
        <v>140</v>
      </c>
      <c r="C24" s="506"/>
      <c r="D24" s="507"/>
      <c r="E24" s="507"/>
      <c r="F24" s="508"/>
    </row>
    <row r="25" spans="2:10" s="1" customFormat="1" ht="33" customHeight="1" x14ac:dyDescent="0.25">
      <c r="B25" s="293" t="s">
        <v>145</v>
      </c>
      <c r="C25" s="491"/>
      <c r="D25" s="492"/>
      <c r="E25" s="492"/>
      <c r="F25" s="493"/>
    </row>
    <row r="26" spans="2:10" s="1" customFormat="1" ht="25.5" customHeight="1" x14ac:dyDescent="0.25">
      <c r="B26" s="18" t="s">
        <v>146</v>
      </c>
      <c r="C26" s="18" t="s">
        <v>0</v>
      </c>
      <c r="D26" s="36"/>
      <c r="E26" s="18" t="s">
        <v>1</v>
      </c>
      <c r="F26" s="36"/>
    </row>
    <row r="27" spans="2:10" s="1" customFormat="1" x14ac:dyDescent="0.25">
      <c r="B27" s="509"/>
      <c r="C27" s="509"/>
      <c r="D27" s="509"/>
      <c r="E27" s="509"/>
      <c r="F27" s="509"/>
    </row>
    <row r="28" spans="2:10" s="1" customFormat="1" ht="24" customHeight="1" x14ac:dyDescent="0.25">
      <c r="B28" s="20" t="s">
        <v>152</v>
      </c>
      <c r="C28" s="21"/>
      <c r="D28" s="21"/>
      <c r="E28" s="21"/>
      <c r="F28" s="22"/>
    </row>
    <row r="29" spans="2:10" s="1" customFormat="1" ht="20.100000000000001" customHeight="1" x14ac:dyDescent="0.25">
      <c r="B29" s="18" t="s">
        <v>70</v>
      </c>
      <c r="C29" s="496"/>
      <c r="D29" s="496"/>
      <c r="E29" s="496"/>
      <c r="F29" s="496"/>
    </row>
    <row r="30" spans="2:10" s="1" customFormat="1" ht="20.100000000000001" customHeight="1" x14ac:dyDescent="0.25">
      <c r="B30" s="13" t="s">
        <v>2</v>
      </c>
      <c r="C30" s="37"/>
      <c r="D30" s="18" t="s">
        <v>3</v>
      </c>
      <c r="E30" s="37"/>
      <c r="F30" s="37" t="s">
        <v>135</v>
      </c>
    </row>
    <row r="31" spans="2:10" s="1" customFormat="1" x14ac:dyDescent="0.25">
      <c r="B31" s="495"/>
      <c r="C31" s="495"/>
      <c r="D31" s="495"/>
      <c r="E31" s="495"/>
      <c r="F31" s="495"/>
    </row>
    <row r="32" spans="2:10" s="1" customFormat="1" ht="24" customHeight="1" x14ac:dyDescent="0.25">
      <c r="B32" s="503" t="s">
        <v>185</v>
      </c>
      <c r="C32" s="504"/>
      <c r="D32" s="504"/>
      <c r="E32" s="504"/>
      <c r="F32" s="505"/>
    </row>
    <row r="33" spans="2:6" s="1" customFormat="1" ht="63.75" customHeight="1" x14ac:dyDescent="0.25">
      <c r="B33" s="497"/>
      <c r="C33" s="498"/>
      <c r="D33" s="498"/>
      <c r="E33" s="498"/>
      <c r="F33" s="499"/>
    </row>
    <row r="34" spans="2:6" s="1" customFormat="1" ht="20.100000000000001" customHeight="1" x14ac:dyDescent="0.25">
      <c r="B34" s="494"/>
      <c r="C34" s="494"/>
      <c r="D34" s="494"/>
      <c r="E34" s="494"/>
      <c r="F34" s="494"/>
    </row>
    <row r="35" spans="2:6" s="11" customFormat="1" x14ac:dyDescent="0.25"/>
  </sheetData>
  <sheetProtection formatCells="0" selectLockedCells="1"/>
  <dataConsolidate/>
  <mergeCells count="22"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  <mergeCell ref="B6:F6"/>
    <mergeCell ref="C21:F21"/>
    <mergeCell ref="B34:F34"/>
    <mergeCell ref="B31:F31"/>
    <mergeCell ref="C29:F29"/>
    <mergeCell ref="B33:F3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1">
    <dataValidation type="list" allowBlank="1" showInputMessage="1" showErrorMessage="1" sqref="C20:F20 C22:F22 C24:F24">
      <formula1>$L$4:$L$8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Projetos'!$B$12:$B$27</xm:f>
          </x14:formula1>
          <xm:sqref>C19:F19 C21:F21 C23:F23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7</vt:i4>
      </vt:variant>
    </vt:vector>
  </HeadingPairs>
  <TitlesOfParts>
    <vt:vector size="19" baseType="lpstr">
      <vt:lpstr>Mapa Estratégico</vt:lpstr>
      <vt:lpstr>Matriz Objetivos x Projetos</vt:lpstr>
      <vt:lpstr>Indicadores e Metas</vt:lpstr>
      <vt:lpstr>Quadro Geral</vt:lpstr>
      <vt:lpstr>Anexo_1.1_Usos e Fontes</vt:lpstr>
      <vt:lpstr>Quadro Geral-B</vt:lpstr>
      <vt:lpstr>Anexo_1.2_ Elemento de Despesas</vt:lpstr>
      <vt:lpstr>Anexo_1.3_Limites Estratégicos</vt:lpstr>
      <vt:lpstr>Anexo_1.4_Dados</vt:lpstr>
      <vt:lpstr>2017</vt:lpstr>
      <vt:lpstr>Anexo 1.4-Quadro Descritivo</vt:lpstr>
      <vt:lpstr>Anexo 1.6_Elemento de Despesas</vt:lpstr>
      <vt:lpstr>'Anexo_1.1_Usos e Fontes'!Area_de_impressao</vt:lpstr>
      <vt:lpstr>Anexo_1.4_Dados!Area_de_impressao</vt:lpstr>
      <vt:lpstr>'Indicadores e Metas'!Area_de_impressao</vt:lpstr>
      <vt:lpstr>'Mapa Estratégico'!Area_de_impressao</vt:lpstr>
      <vt:lpstr>'Matriz Objetivos x Projetos'!Area_de_impressao</vt:lpstr>
      <vt:lpstr>'Quadro Geral'!Area_de_impressao</vt:lpstr>
      <vt:lpstr>'Quadro Geral-B'!Area_de_impressao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Secretária Geral</cp:lastModifiedBy>
  <cp:lastPrinted>2016-06-03T20:14:09Z</cp:lastPrinted>
  <dcterms:created xsi:type="dcterms:W3CDTF">2013-07-30T15:20:59Z</dcterms:created>
  <dcterms:modified xsi:type="dcterms:W3CDTF">2016-09-21T14:03:19Z</dcterms:modified>
</cp:coreProperties>
</file>