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Plano 2017\Planejamento 2017\Planos 2016\"/>
    </mc:Choice>
  </mc:AlternateContent>
  <bookViews>
    <workbookView xWindow="0" yWindow="180" windowWidth="20730" windowHeight="10815" tabRatio="884" activeTab="2"/>
  </bookViews>
  <sheets>
    <sheet name="2016" sheetId="20" r:id="rId1"/>
    <sheet name="Anexo_1.4_Dados" sheetId="21" r:id="rId2"/>
    <sheet name="Anexo 1.5_Quadro Descritivo" sheetId="5" r:id="rId3"/>
    <sheet name="Anexo 1.6_Elemento de Despesas" sheetId="6" r:id="rId4"/>
  </sheets>
  <externalReferences>
    <externalReference r:id="rId5"/>
  </externalReferences>
  <definedNames>
    <definedName name="A" localSheetId="1">#REF!</definedName>
    <definedName name="A">#REF!</definedName>
    <definedName name="_xlnm.Print_Area" localSheetId="1">Anexo_1.4_Dados!$B$1:$F$4</definedName>
    <definedName name="_xlnm.Database" localSheetId="1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>#REF!</definedName>
    <definedName name="huala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C17" i="21" l="1"/>
  <c r="G23" i="6" l="1"/>
  <c r="G25" i="6" s="1"/>
  <c r="G28" i="6" s="1"/>
  <c r="F16" i="6"/>
  <c r="F12" i="6"/>
  <c r="F23" i="6" s="1"/>
  <c r="F25" i="6" s="1"/>
  <c r="F28" i="6" s="1"/>
  <c r="K13" i="5"/>
  <c r="K14" i="5"/>
  <c r="K15" i="5"/>
  <c r="K16" i="5"/>
  <c r="K17" i="5"/>
  <c r="K18" i="5"/>
  <c r="K19" i="5"/>
  <c r="K20" i="5"/>
  <c r="K12" i="5"/>
  <c r="J13" i="5"/>
  <c r="J14" i="5"/>
  <c r="J15" i="5"/>
  <c r="J16" i="5"/>
  <c r="J17" i="5"/>
  <c r="J18" i="5"/>
  <c r="J19" i="5"/>
  <c r="J20" i="5"/>
  <c r="J12" i="5"/>
  <c r="H23" i="6" l="1"/>
  <c r="K12" i="6"/>
  <c r="H22" i="6"/>
  <c r="H19" i="6"/>
  <c r="I21" i="5"/>
  <c r="H21" i="5"/>
  <c r="L21" i="5" l="1"/>
  <c r="L13" i="5"/>
  <c r="L15" i="5"/>
  <c r="L16" i="5"/>
  <c r="L18" i="5"/>
  <c r="L20" i="5"/>
  <c r="L14" i="5"/>
  <c r="L17" i="5"/>
  <c r="L19" i="5"/>
  <c r="L12" i="5"/>
  <c r="K21" i="5"/>
  <c r="H18" i="6" l="1"/>
  <c r="I22" i="6"/>
  <c r="I15" i="6"/>
  <c r="H13" i="6"/>
  <c r="I27" i="6"/>
  <c r="I24" i="6"/>
  <c r="I21" i="6"/>
  <c r="I19" i="6"/>
  <c r="I17" i="6"/>
  <c r="I14" i="6"/>
  <c r="I13" i="6"/>
  <c r="H27" i="6"/>
  <c r="H24" i="6"/>
  <c r="H21" i="6"/>
  <c r="H17" i="6"/>
  <c r="H14" i="6"/>
  <c r="K16" i="6"/>
  <c r="M21" i="5"/>
  <c r="H12" i="6" l="1"/>
  <c r="I12" i="6"/>
  <c r="K23" i="6"/>
  <c r="K25" i="6" s="1"/>
  <c r="K28" i="6" s="1"/>
  <c r="I16" i="6"/>
  <c r="I18" i="6"/>
  <c r="J21" i="5"/>
  <c r="I20" i="6"/>
  <c r="H20" i="6"/>
  <c r="I26" i="6"/>
  <c r="H26" i="6"/>
  <c r="H15" i="6"/>
  <c r="H16" i="6" l="1"/>
  <c r="I23" i="6" l="1"/>
  <c r="H25" i="6" l="1"/>
  <c r="H28" i="6" s="1"/>
  <c r="I25" i="6"/>
  <c r="J25" i="6" l="1"/>
  <c r="J12" i="6"/>
  <c r="J22" i="6"/>
  <c r="J16" i="6"/>
  <c r="J15" i="6"/>
  <c r="J21" i="6"/>
  <c r="J28" i="6"/>
  <c r="I28" i="6"/>
  <c r="J26" i="6"/>
  <c r="J17" i="6"/>
  <c r="J19" i="6"/>
  <c r="J24" i="6"/>
  <c r="J27" i="6"/>
  <c r="J18" i="6"/>
  <c r="J13" i="6"/>
  <c r="J20" i="6"/>
  <c r="J14" i="6"/>
  <c r="J23" i="6"/>
  <c r="C21" i="21" l="1"/>
  <c r="C19" i="21"/>
</calcChain>
</file>

<file path=xl/sharedStrings.xml><?xml version="1.0" encoding="utf-8"?>
<sst xmlns="http://schemas.openxmlformats.org/spreadsheetml/2006/main" count="98" uniqueCount="91">
  <si>
    <t>Total</t>
  </si>
  <si>
    <t>Nº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</si>
  <si>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</si>
  <si>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</si>
  <si>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</si>
  <si>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</si>
  <si>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</si>
  <si>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</si>
  <si>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</si>
  <si>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</si>
  <si>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</si>
  <si>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salários e encargos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</si>
  <si>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</si>
  <si>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</si>
  <si>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</si>
  <si>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</si>
  <si>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</si>
  <si>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</si>
  <si>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</si>
  <si>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</si>
  <si>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Situação da Ação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</si>
  <si>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</si>
  <si>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</si>
  <si>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</si>
  <si>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</si>
  <si>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</si>
  <si>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</si>
  <si>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</si>
  <si>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</si>
  <si>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</si>
  <si>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</si>
  <si>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</si>
  <si>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</si>
  <si>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</si>
  <si>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</si>
  <si>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</si>
  <si>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</si>
  <si>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</si>
  <si>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A custear com Recursos do Fundo de Apoio</t>
  </si>
  <si>
    <t xml:space="preserve">Variação </t>
  </si>
  <si>
    <t>% Partic.
(G)</t>
  </si>
  <si>
    <t xml:space="preserve">A custear com Recursos do Fundo de Apoio (R$) </t>
  </si>
  <si>
    <t>Total do Plano de Ação - Reprogramação</t>
  </si>
  <si>
    <t>Reprogramação 2015
(A)</t>
  </si>
  <si>
    <t xml:space="preserve">COMENTÁRIOS </t>
  </si>
  <si>
    <t>Anexo 1.5 - Quadro Descritivo de Ações e Metas do Plano de Ação - Programação 2016</t>
  </si>
  <si>
    <t>Programação 2016 (B)</t>
  </si>
  <si>
    <t>Valores   (D=B-A)</t>
  </si>
  <si>
    <t>%
(E=B/A)</t>
  </si>
  <si>
    <t>Anexo 1.6- Plano de Ação - Programação 2016 por Elemento de Despesas</t>
  </si>
  <si>
    <t>Programação 2016  (B)</t>
  </si>
  <si>
    <t>Valor
(C=B-A)</t>
  </si>
  <si>
    <t>%
(D=B/A)</t>
  </si>
  <si>
    <t>% Partic. (E)</t>
  </si>
  <si>
    <t>CAU/AP:</t>
  </si>
  <si>
    <t>Aquisição da Sede</t>
  </si>
  <si>
    <t>Garantir recursos Orçamentarios para Aquisição da Sede do CAU/AP durante o exercício financeiro de 2015</t>
  </si>
  <si>
    <t>EUMENIDES MASCARENHAS</t>
  </si>
  <si>
    <t>4. COMENTÁRIOS</t>
  </si>
  <si>
    <t>3.1.1 Custeados com Recursos do Fundo de Apoio</t>
  </si>
  <si>
    <t>3.1    Custo do Projeto/Atividade:</t>
  </si>
  <si>
    <t>3. DADOS ORÇAMENTÁRIOS</t>
  </si>
  <si>
    <t>Término:</t>
  </si>
  <si>
    <t>Início:</t>
  </si>
  <si>
    <t>2.3 - Período de Execução:</t>
  </si>
  <si>
    <t>2.2 - Resultados:</t>
  </si>
  <si>
    <t>Perspectiva</t>
  </si>
  <si>
    <t>2.1.3 - Objetivo Estratégico Secundário</t>
  </si>
  <si>
    <t>2.1.2 - Objetivo Estratégico Secundário</t>
  </si>
  <si>
    <t>2.1.1 - Objetivo Estratégico Principal</t>
  </si>
  <si>
    <t>2.1 - Objetivos Estratégicos Relacionados / Perspectiva</t>
  </si>
  <si>
    <t>2. DADOS ESTRATÉGICOS</t>
  </si>
  <si>
    <t>Elione Silva de Miranda - Gerente Geral do CAU/AP</t>
  </si>
  <si>
    <t>1.6 - Responsável  pelo Projeto ou Atividade:</t>
  </si>
  <si>
    <t>1.5 - Objetivo Geral (Projeto/Atividade):</t>
  </si>
  <si>
    <t>1.4 - Nome (Denominação do Projeto ou Atividade ):</t>
  </si>
  <si>
    <t>Projeto</t>
  </si>
  <si>
    <t>1.3 - Tipo (Projeto ou Atividade):</t>
  </si>
  <si>
    <t>Eumenides de Almeida Mascarenhas - Presidente do CAU/AP</t>
  </si>
  <si>
    <t>1.2 - Coordenador ou Responsável pela Unidade Organizacional/Comissão/Colegiado:</t>
  </si>
  <si>
    <t>Conselho de Arquitetura e Urbanismo do Amapá</t>
  </si>
  <si>
    <t>1.1 - Unidade Organizacional/Comissão/Colegiado:</t>
  </si>
  <si>
    <t>1. DADOS TÉCNICOS</t>
  </si>
  <si>
    <t>Firmar a atuação da fiscalização na melhoria do exercício da Arquitetura e Urbanismo</t>
  </si>
  <si>
    <t>Fomentar o acesso da sociedade à Arquitetura e Urbanismo</t>
  </si>
  <si>
    <t>Assegurar a eficácia no atendimento e no relacionamento com os Arquitetos e Urbanistas e a Sociedade</t>
  </si>
  <si>
    <t>Destinar recursos orçamentários para compra de um imovel onde funcionará a sede do Conselho</t>
  </si>
  <si>
    <t>ESTRUTURAÇÃO DA SEDE</t>
  </si>
  <si>
    <t>Ter sistemas de informação e infraestrutura que viabilizem a gestão e o atendimento dos arquitetos e urbanistas e a sociedade</t>
  </si>
  <si>
    <t xml:space="preserve">Parcial  </t>
  </si>
  <si>
    <t xml:space="preserve">alterado de acordo com a Reprogramação aprovada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</si>
</sst>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_-&quot;R$&quot;\ * #,##0_-;\-&quot;R$&quot;\ * #,##0_-;_-&quot;R$&quot;\ 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5" fillId="0" borderId="2" xfId="0" applyFont="1" applyBorder="1" applyAlignment="1"/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3" fillId="3" borderId="1" xfId="0" applyNumberFormat="1" applyFont="1" applyFill="1" applyBorder="1" applyAlignment="1" applyProtection="1">
      <alignment vertical="center" wrapText="1"/>
      <protection locked="0"/>
    </xf>
    <xf numFmtId="43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2" fillId="3" borderId="2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3" fillId="5" borderId="1" xfId="0" applyNumberFormat="1" applyFont="1" applyFill="1" applyBorder="1" applyAlignment="1">
      <alignment horizontal="center" wrapText="1"/>
    </xf>
    <xf numFmtId="43" fontId="3" fillId="5" borderId="3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43" fontId="3" fillId="3" borderId="1" xfId="0" applyNumberFormat="1" applyFont="1" applyFill="1" applyBorder="1" applyAlignment="1" applyProtection="1">
      <alignment horizontal="center" wrapText="1"/>
      <protection locked="0"/>
    </xf>
    <xf numFmtId="43" fontId="3" fillId="3" borderId="3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43" fontId="3" fillId="3" borderId="1" xfId="0" applyNumberFormat="1" applyFont="1" applyFill="1" applyBorder="1" applyAlignment="1">
      <alignment horizontal="center" wrapText="1"/>
    </xf>
    <xf numFmtId="43" fontId="3" fillId="2" borderId="1" xfId="0" applyNumberFormat="1" applyFont="1" applyFill="1" applyBorder="1" applyAlignment="1">
      <alignment horizontal="center" wrapText="1"/>
    </xf>
    <xf numFmtId="43" fontId="3" fillId="2" borderId="3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9" fillId="3" borderId="0" xfId="0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64" fontId="3" fillId="2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wrapText="1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3" fontId="12" fillId="3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wrapText="1"/>
    </xf>
    <xf numFmtId="43" fontId="12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165" fontId="10" fillId="0" borderId="0" xfId="1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4" borderId="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65" fontId="10" fillId="3" borderId="1" xfId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vertical="center" wrapText="1"/>
      <protection locked="0"/>
    </xf>
    <xf numFmtId="0" fontId="11" fillId="3" borderId="5" xfId="0" applyFont="1" applyFill="1" applyBorder="1" applyAlignment="1" applyProtection="1">
      <alignment vertical="center" wrapText="1"/>
      <protection locked="0"/>
    </xf>
    <xf numFmtId="0" fontId="11" fillId="3" borderId="6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2" fillId="4" borderId="3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3" fillId="3" borderId="3" xfId="0" applyFont="1" applyFill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left" wrapText="1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818BB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89298</xdr:colOff>
      <xdr:row>2</xdr:row>
      <xdr:rowOff>89297</xdr:rowOff>
    </xdr:from>
    <xdr:to>
      <xdr:col>9</xdr:col>
      <xdr:colOff>876301</xdr:colOff>
      <xdr:row>33</xdr:row>
      <xdr:rowOff>9525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8" y="479822"/>
          <a:ext cx="9102328" cy="5825728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2016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2016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(PARTE 2: </a:t>
            </a: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nos anexos 1.4, 1.5 e 1.6. </a:t>
            </a:r>
          </a:p>
          <a:p>
            <a:pPr algn="ctr" rtl="0">
              <a:defRPr sz="1000"/>
            </a:pPr>
            <a:endParaRPr lang="pt-BR" sz="1600" b="1" i="0" u="none" strike="noStrike" baseline="0">
              <a:solidFill>
                <a:srgbClr val="215868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66675</xdr:rowOff>
    </xdr:from>
    <xdr:to>
      <xdr:col>9</xdr:col>
      <xdr:colOff>908078</xdr:colOff>
      <xdr:row>5</xdr:row>
      <xdr:rowOff>66675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03"/>
        <a:stretch>
          <a:fillRect/>
        </a:stretch>
      </xdr:blipFill>
      <xdr:spPr bwMode="auto">
        <a:xfrm>
          <a:off x="0" y="66675"/>
          <a:ext cx="9223403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6</xdr:col>
      <xdr:colOff>11907</xdr:colOff>
      <xdr:row>4</xdr:row>
      <xdr:rowOff>166687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406062" cy="102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219075</xdr:colOff>
      <xdr:row>3</xdr:row>
      <xdr:rowOff>123825</xdr:rowOff>
    </xdr:to>
    <xdr:pic>
      <xdr:nvPicPr>
        <xdr:cNvPr id="716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08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0</xdr:colOff>
      <xdr:row>3</xdr:row>
      <xdr:rowOff>123825</xdr:rowOff>
    </xdr:to>
    <xdr:pic>
      <xdr:nvPicPr>
        <xdr:cNvPr id="819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o%20de%20A&#231;&#227;o%20Programa&#231;&#227;o%20Geral%20CAUAP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Anexo_1.3_Limites"/>
      <sheetName val="Anexo_1.2_ Elemento de Despesas"/>
    </sheetNames>
    <sheetDataSet>
      <sheetData sheetId="0"/>
      <sheetData sheetId="1">
        <row r="12">
          <cell r="C12" t="str">
            <v>Ser reconhecido como referência na defesa e fomento das boas práticas da Arquitetura e Urbanismo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>S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>
            <v>0</v>
          </cell>
          <cell r="AH12" t="str">
            <v>Visão</v>
          </cell>
        </row>
        <row r="13">
          <cell r="C13" t="str">
            <v>Impactar significativamente o planejamento e a gestão do território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>
            <v>0</v>
          </cell>
          <cell r="AH13" t="str">
            <v>Sociedade</v>
          </cell>
        </row>
        <row r="14">
          <cell r="C14" t="str">
            <v>Valorizar a Arquitetura e Urbanismo</v>
          </cell>
          <cell r="D14" t="str">
            <v/>
          </cell>
          <cell r="E14" t="str">
            <v/>
          </cell>
          <cell r="F14" t="str">
            <v>S</v>
          </cell>
          <cell r="G14" t="str">
            <v>S</v>
          </cell>
          <cell r="H14" t="str">
            <v/>
          </cell>
          <cell r="I14" t="str">
            <v>S</v>
          </cell>
          <cell r="J14" t="str">
            <v/>
          </cell>
          <cell r="K14" t="str">
            <v/>
          </cell>
          <cell r="L14" t="str">
            <v>S</v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>
            <v>0</v>
          </cell>
          <cell r="AH14" t="str">
            <v>Sociedade</v>
          </cell>
        </row>
        <row r="15">
          <cell r="C15" t="str">
            <v>Tornar a fiscalização um vetor de melhoria do exercício da Arquitetura e Urbanismo</v>
          </cell>
          <cell r="D15" t="str">
            <v/>
          </cell>
          <cell r="E15" t="str">
            <v>P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>
            <v>0</v>
          </cell>
          <cell r="AH15" t="str">
            <v>Processos Internos</v>
          </cell>
        </row>
        <row r="16">
          <cell r="C16" t="str">
            <v>Assegurar a eficácia no atendimento e no relacionamento com os Arquitetos e Urbanistas e a Sociedade</v>
          </cell>
          <cell r="D16" t="str">
            <v>S</v>
          </cell>
          <cell r="E16" t="str">
            <v/>
          </cell>
          <cell r="F16" t="str">
            <v>S</v>
          </cell>
          <cell r="G16" t="str">
            <v/>
          </cell>
          <cell r="H16" t="str">
            <v>S</v>
          </cell>
          <cell r="I16" t="str">
            <v>S</v>
          </cell>
          <cell r="J16" t="str">
            <v>S</v>
          </cell>
          <cell r="K16" t="str">
            <v>S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>
            <v>0</v>
          </cell>
          <cell r="AH16" t="str">
            <v>Processos Internos</v>
          </cell>
        </row>
        <row r="17">
          <cell r="C17" t="str">
            <v>Estimular o conhecimento, o uso de processos criativos e a difusão das melhores práticas em Arquitetura e Urbanismo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>S</v>
          </cell>
          <cell r="I17" t="str">
            <v/>
          </cell>
          <cell r="J17" t="str">
            <v/>
          </cell>
          <cell r="K17" t="str">
            <v/>
          </cell>
          <cell r="L17" t="str">
            <v>P</v>
          </cell>
          <cell r="M17" t="str">
            <v>P</v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>
            <v>0</v>
          </cell>
          <cell r="AH17" t="str">
            <v>Processos Internos</v>
          </cell>
        </row>
        <row r="18">
          <cell r="C18" t="str">
            <v>Influenciar as diretrizes do ensino de Arquitetura e Urbanismo e sua formação continuada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>
            <v>0</v>
          </cell>
          <cell r="AH18" t="str">
            <v>Processos Internos</v>
          </cell>
        </row>
        <row r="19">
          <cell r="C19" t="str">
            <v>Garantir a participação dos Arquitetos e Urbanistas no planejamento territorial e na gestão urbana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>
            <v>0</v>
          </cell>
          <cell r="AH19" t="str">
            <v>Processos Internos</v>
          </cell>
        </row>
        <row r="20">
          <cell r="C20" t="str">
            <v>Estimular a produção da Arquitetura e Urbanismo como política de Estado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>
            <v>0</v>
          </cell>
          <cell r="AH20" t="str">
            <v>Processos Internos</v>
          </cell>
        </row>
        <row r="21">
          <cell r="C21" t="str">
            <v>Assegurar a eficácia no relacionamento e comunicação com a sociedade</v>
          </cell>
          <cell r="D21" t="str">
            <v/>
          </cell>
          <cell r="E21" t="str">
            <v/>
          </cell>
          <cell r="F21" t="str">
            <v>P</v>
          </cell>
          <cell r="G21" t="str">
            <v>P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>
            <v>0</v>
          </cell>
          <cell r="AH21" t="str">
            <v>Processos Internos</v>
          </cell>
        </row>
        <row r="22">
          <cell r="C22" t="str">
            <v>Promover o exercício ético e qualificado da profissão</v>
          </cell>
          <cell r="D22" t="str">
            <v/>
          </cell>
          <cell r="E22" t="str">
            <v>S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>
            <v>0</v>
          </cell>
          <cell r="AH22" t="str">
            <v>Processos Internos</v>
          </cell>
        </row>
        <row r="23">
          <cell r="C23" t="str">
            <v>Fomentar o acesso da sociedade à Arquitetura e Urbanismo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>S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>
            <v>0</v>
          </cell>
          <cell r="AH23" t="str">
            <v>Processos Internos</v>
          </cell>
        </row>
        <row r="24">
          <cell r="C24" t="str">
            <v>Assegurar a sustentabilidade financeira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>P</v>
          </cell>
          <cell r="J24" t="str">
            <v>P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>
            <v>0</v>
          </cell>
          <cell r="AH24" t="str">
            <v>Processos Internos</v>
          </cell>
        </row>
        <row r="25">
          <cell r="C25" t="str">
            <v>Aprimorar e inovar os processos e as ações</v>
          </cell>
          <cell r="D25" t="str">
            <v>P</v>
          </cell>
          <cell r="E25" t="str">
            <v>S</v>
          </cell>
          <cell r="F25" t="str">
            <v/>
          </cell>
          <cell r="G25" t="str">
            <v>S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>
            <v>0</v>
          </cell>
          <cell r="AH25" t="str">
            <v>Processos Internos</v>
          </cell>
        </row>
        <row r="26">
          <cell r="C26" t="str">
            <v>Desenvolver competências de dirigentes e colaboradores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>S</v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>
            <v>0</v>
          </cell>
          <cell r="AH26" t="str">
            <v>Pessoas e Infraestrutura</v>
          </cell>
        </row>
        <row r="27">
          <cell r="C27" t="str">
            <v>Construir cultura organizacional adequada à estratégia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>S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>
            <v>0</v>
          </cell>
          <cell r="AH27" t="str">
            <v>Pessoas e Infraestrutura</v>
          </cell>
        </row>
        <row r="28">
          <cell r="C28" t="str">
            <v>Ter sistemas de informação e infraestrutura que viabilizem a gestão e o atendimento dos arquitetos e urbanistas e a sociedade</v>
          </cell>
          <cell r="D28" t="str">
            <v>S</v>
          </cell>
          <cell r="E28" t="str">
            <v/>
          </cell>
          <cell r="F28" t="str">
            <v/>
          </cell>
          <cell r="G28" t="str">
            <v/>
          </cell>
          <cell r="H28" t="str">
            <v>P</v>
          </cell>
          <cell r="I28" t="str">
            <v/>
          </cell>
          <cell r="J28" t="str">
            <v/>
          </cell>
          <cell r="K28" t="str">
            <v>P</v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>
            <v>0</v>
          </cell>
          <cell r="AH28" t="str">
            <v>Pessoas e Infraestrutura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"/>
  <sheetViews>
    <sheetView topLeftCell="A7" workbookViewId="0">
      <selection activeCell="L30" sqref="L30"/>
    </sheetView>
  </sheetViews>
  <sheetFormatPr defaultColWidth="9.125" defaultRowHeight="15" x14ac:dyDescent="0.25"/>
  <cols>
    <col min="1" max="11" width="13.875" style="9" customWidth="1"/>
    <col min="12" max="12" width="8.875" style="9" customWidth="1"/>
    <col min="13" max="16384" width="9.125" style="9"/>
  </cols>
  <sheetData>
    <row r="2" spans="1:1" ht="15.75" x14ac:dyDescent="0.25">
      <c r="A2" s="47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F119"/>
  <sheetViews>
    <sheetView showGridLines="0" zoomScale="80" zoomScaleNormal="80" zoomScaleSheetLayoutView="80" workbookViewId="0">
      <selection activeCell="C26" sqref="C26:F26"/>
    </sheetView>
  </sheetViews>
  <sheetFormatPr defaultRowHeight="15" x14ac:dyDescent="0.25"/>
  <cols>
    <col min="1" max="1" width="0.875" customWidth="1"/>
    <col min="2" max="2" width="56.625" bestFit="1" customWidth="1"/>
    <col min="3" max="3" width="9.875" customWidth="1"/>
    <col min="4" max="4" width="37" customWidth="1"/>
    <col min="5" max="5" width="9.875" customWidth="1"/>
    <col min="6" max="6" width="41.875" customWidth="1"/>
  </cols>
  <sheetData>
    <row r="3" spans="2:6" ht="34.5" customHeight="1" x14ac:dyDescent="0.25"/>
    <row r="4" spans="2:6" ht="3" customHeight="1" x14ac:dyDescent="0.25"/>
    <row r="6" spans="2:6" ht="25.5" customHeight="1" x14ac:dyDescent="0.25">
      <c r="B6" s="60" t="s">
        <v>82</v>
      </c>
      <c r="C6" s="59"/>
      <c r="D6" s="59"/>
      <c r="E6" s="59"/>
      <c r="F6" s="58"/>
    </row>
    <row r="7" spans="2:6" ht="24.75" customHeight="1" x14ac:dyDescent="0.25">
      <c r="B7" s="56" t="s">
        <v>81</v>
      </c>
      <c r="C7" s="104" t="s">
        <v>80</v>
      </c>
      <c r="D7" s="105"/>
      <c r="E7" s="105"/>
      <c r="F7" s="106"/>
    </row>
    <row r="8" spans="2:6" ht="30" x14ac:dyDescent="0.25">
      <c r="B8" s="67" t="s">
        <v>79</v>
      </c>
      <c r="C8" s="110" t="s">
        <v>78</v>
      </c>
      <c r="D8" s="105"/>
      <c r="E8" s="105"/>
      <c r="F8" s="106"/>
    </row>
    <row r="9" spans="2:6" ht="24.75" customHeight="1" x14ac:dyDescent="0.25">
      <c r="B9" s="56" t="s">
        <v>77</v>
      </c>
      <c r="C9" s="66" t="s">
        <v>76</v>
      </c>
      <c r="D9" s="66"/>
      <c r="E9" s="66"/>
      <c r="F9" s="66"/>
    </row>
    <row r="10" spans="2:6" ht="22.5" customHeight="1" x14ac:dyDescent="0.25">
      <c r="B10" s="56" t="s">
        <v>75</v>
      </c>
      <c r="C10" s="111" t="s">
        <v>87</v>
      </c>
      <c r="D10" s="112"/>
      <c r="E10" s="112"/>
      <c r="F10" s="113"/>
    </row>
    <row r="11" spans="2:6" ht="29.25" customHeight="1" x14ac:dyDescent="0.25">
      <c r="B11" s="56" t="s">
        <v>74</v>
      </c>
      <c r="C11" s="110" t="s">
        <v>86</v>
      </c>
      <c r="D11" s="105"/>
      <c r="E11" s="105"/>
      <c r="F11" s="106"/>
    </row>
    <row r="12" spans="2:6" ht="22.5" customHeight="1" x14ac:dyDescent="0.25">
      <c r="B12" s="56" t="s">
        <v>73</v>
      </c>
      <c r="C12" s="104" t="s">
        <v>72</v>
      </c>
      <c r="D12" s="105"/>
      <c r="E12" s="105"/>
      <c r="F12" s="106"/>
    </row>
    <row r="13" spans="2:6" x14ac:dyDescent="0.25">
      <c r="B13" s="65"/>
      <c r="C13" s="65"/>
      <c r="D13" s="65"/>
      <c r="E13" s="65"/>
      <c r="F13" s="65"/>
    </row>
    <row r="14" spans="2:6" x14ac:dyDescent="0.25">
      <c r="B14" s="60" t="s">
        <v>71</v>
      </c>
      <c r="C14" s="59"/>
      <c r="D14" s="59"/>
      <c r="E14" s="59"/>
      <c r="F14" s="58"/>
    </row>
    <row r="15" spans="2:6" x14ac:dyDescent="0.25">
      <c r="B15" s="64" t="s">
        <v>70</v>
      </c>
      <c r="C15" s="63"/>
      <c r="D15" s="63"/>
      <c r="E15" s="63"/>
      <c r="F15" s="63"/>
    </row>
    <row r="16" spans="2:6" ht="33.75" customHeight="1" x14ac:dyDescent="0.25">
      <c r="B16" s="57" t="s">
        <v>69</v>
      </c>
      <c r="C16" s="114" t="s">
        <v>88</v>
      </c>
      <c r="D16" s="115"/>
      <c r="E16" s="115"/>
      <c r="F16" s="116"/>
    </row>
    <row r="17" spans="2:6" x14ac:dyDescent="0.25">
      <c r="B17" s="62" t="s">
        <v>66</v>
      </c>
      <c r="C17" s="98" t="str">
        <f>IFERROR(VLOOKUP(C16,'[1]Matriz Objetivos x Projetos'!$C$12:$AH$33,33,FALSE),"")</f>
        <v/>
      </c>
      <c r="D17" s="99"/>
      <c r="E17" s="99"/>
      <c r="F17" s="100"/>
    </row>
    <row r="18" spans="2:6" ht="29.25" customHeight="1" x14ac:dyDescent="0.25">
      <c r="B18" s="57" t="s">
        <v>68</v>
      </c>
      <c r="C18" s="101" t="s">
        <v>85</v>
      </c>
      <c r="D18" s="102"/>
      <c r="E18" s="102"/>
      <c r="F18" s="103"/>
    </row>
    <row r="19" spans="2:6" x14ac:dyDescent="0.25">
      <c r="B19" s="62" t="s">
        <v>66</v>
      </c>
      <c r="C19" s="98" t="str">
        <f>IFERROR(VLOOKUP(C18,'[1]Matriz Objetivos x Projetos'!$C$12:$AH$28,23,FALSE),"")</f>
        <v/>
      </c>
      <c r="D19" s="99"/>
      <c r="E19" s="99"/>
      <c r="F19" s="100"/>
    </row>
    <row r="20" spans="2:6" ht="24.75" customHeight="1" x14ac:dyDescent="0.25">
      <c r="B20" s="57" t="s">
        <v>67</v>
      </c>
      <c r="C20" s="101" t="s">
        <v>84</v>
      </c>
      <c r="D20" s="102"/>
      <c r="E20" s="102"/>
      <c r="F20" s="103"/>
    </row>
    <row r="21" spans="2:6" x14ac:dyDescent="0.25">
      <c r="B21" s="62" t="s">
        <v>66</v>
      </c>
      <c r="C21" s="98" t="str">
        <f>IFERROR(VLOOKUP(C20,'[1]Matriz Objetivos x Projetos'!$C$12:$AH$28,23,FALSE),"")</f>
        <v/>
      </c>
      <c r="D21" s="99"/>
      <c r="E21" s="99"/>
      <c r="F21" s="100"/>
    </row>
    <row r="22" spans="2:6" x14ac:dyDescent="0.25">
      <c r="B22" s="56" t="s">
        <v>65</v>
      </c>
      <c r="C22" s="101" t="s">
        <v>83</v>
      </c>
      <c r="D22" s="102"/>
      <c r="E22" s="102"/>
      <c r="F22" s="103"/>
    </row>
    <row r="23" spans="2:6" x14ac:dyDescent="0.25">
      <c r="B23" s="56" t="s">
        <v>64</v>
      </c>
      <c r="C23" s="56" t="s">
        <v>63</v>
      </c>
      <c r="D23" s="61">
        <v>42370</v>
      </c>
      <c r="E23" s="56" t="s">
        <v>62</v>
      </c>
      <c r="F23" s="61">
        <v>42735</v>
      </c>
    </row>
    <row r="24" spans="2:6" x14ac:dyDescent="0.25">
      <c r="B24" s="107"/>
      <c r="C24" s="107"/>
      <c r="D24" s="107"/>
      <c r="E24" s="107"/>
      <c r="F24" s="107"/>
    </row>
    <row r="25" spans="2:6" x14ac:dyDescent="0.25">
      <c r="B25" s="60" t="s">
        <v>61</v>
      </c>
      <c r="C25" s="59"/>
      <c r="D25" s="59"/>
      <c r="E25" s="59"/>
      <c r="F25" s="58"/>
    </row>
    <row r="26" spans="2:6" x14ac:dyDescent="0.25">
      <c r="B26" s="56" t="s">
        <v>60</v>
      </c>
      <c r="C26" s="108">
        <v>650000</v>
      </c>
      <c r="D26" s="108"/>
      <c r="E26" s="108"/>
      <c r="F26" s="108"/>
    </row>
    <row r="27" spans="2:6" ht="24.75" customHeight="1" x14ac:dyDescent="0.25">
      <c r="B27" s="57" t="s">
        <v>59</v>
      </c>
      <c r="C27" s="55"/>
      <c r="D27" s="56" t="s">
        <v>0</v>
      </c>
      <c r="E27" s="55"/>
      <c r="F27" s="55" t="s">
        <v>89</v>
      </c>
    </row>
    <row r="28" spans="2:6" x14ac:dyDescent="0.25">
      <c r="B28" s="109"/>
      <c r="C28" s="109"/>
      <c r="D28" s="109"/>
      <c r="E28" s="109"/>
      <c r="F28" s="109"/>
    </row>
    <row r="29" spans="2:6" x14ac:dyDescent="0.25">
      <c r="B29" s="95" t="s">
        <v>58</v>
      </c>
      <c r="C29" s="96"/>
      <c r="D29" s="96"/>
      <c r="E29" s="96"/>
      <c r="F29" s="97"/>
    </row>
    <row r="30" spans="2:6" x14ac:dyDescent="0.25">
      <c r="B30" s="88"/>
      <c r="C30" s="89"/>
      <c r="D30" s="89"/>
      <c r="E30" s="89"/>
      <c r="F30" s="90"/>
    </row>
    <row r="33" spans="2:6" s="69" customFormat="1" x14ac:dyDescent="0.25">
      <c r="B33" s="68"/>
      <c r="C33" s="68"/>
      <c r="D33" s="68"/>
      <c r="E33" s="68"/>
      <c r="F33" s="68"/>
    </row>
    <row r="34" spans="2:6" s="69" customFormat="1" x14ac:dyDescent="0.25">
      <c r="B34" s="70"/>
      <c r="C34" s="91"/>
      <c r="D34" s="91"/>
      <c r="E34" s="91"/>
      <c r="F34" s="91"/>
    </row>
    <row r="35" spans="2:6" s="69" customFormat="1" x14ac:dyDescent="0.25">
      <c r="B35" s="71"/>
      <c r="C35" s="92"/>
      <c r="D35" s="91"/>
      <c r="E35" s="91"/>
      <c r="F35" s="91"/>
    </row>
    <row r="36" spans="2:6" s="69" customFormat="1" ht="21.75" customHeight="1" x14ac:dyDescent="0.25">
      <c r="B36" s="70"/>
      <c r="C36" s="70"/>
      <c r="D36" s="70"/>
      <c r="E36" s="70"/>
      <c r="F36" s="70"/>
    </row>
    <row r="37" spans="2:6" s="69" customFormat="1" ht="33.75" customHeight="1" x14ac:dyDescent="0.25">
      <c r="B37" s="70"/>
      <c r="C37" s="93"/>
      <c r="D37" s="94"/>
      <c r="E37" s="94"/>
      <c r="F37" s="94"/>
    </row>
    <row r="38" spans="2:6" s="69" customFormat="1" ht="25.5" customHeight="1" x14ac:dyDescent="0.25">
      <c r="B38" s="70"/>
      <c r="C38" s="92"/>
      <c r="D38" s="91"/>
      <c r="E38" s="91"/>
      <c r="F38" s="91"/>
    </row>
    <row r="39" spans="2:6" s="69" customFormat="1" ht="18" customHeight="1" x14ac:dyDescent="0.25">
      <c r="B39" s="70"/>
      <c r="C39" s="91"/>
      <c r="D39" s="91"/>
      <c r="E39" s="91"/>
      <c r="F39" s="91"/>
    </row>
    <row r="40" spans="2:6" s="69" customFormat="1" x14ac:dyDescent="0.25">
      <c r="B40" s="70"/>
      <c r="C40" s="70"/>
      <c r="D40" s="70"/>
      <c r="E40" s="70"/>
      <c r="F40" s="70"/>
    </row>
    <row r="41" spans="2:6" s="69" customFormat="1" x14ac:dyDescent="0.25">
      <c r="B41" s="68"/>
      <c r="C41" s="68"/>
      <c r="D41" s="68"/>
      <c r="E41" s="68"/>
      <c r="F41" s="68"/>
    </row>
    <row r="42" spans="2:6" s="69" customFormat="1" x14ac:dyDescent="0.25">
      <c r="B42" s="72"/>
      <c r="C42" s="73"/>
      <c r="D42" s="73"/>
      <c r="E42" s="73"/>
      <c r="F42" s="73"/>
    </row>
    <row r="43" spans="2:6" s="69" customFormat="1" ht="29.25" customHeight="1" x14ac:dyDescent="0.25">
      <c r="B43" s="74"/>
      <c r="C43" s="84"/>
      <c r="D43" s="85"/>
      <c r="E43" s="85"/>
      <c r="F43" s="85"/>
    </row>
    <row r="44" spans="2:6" s="69" customFormat="1" x14ac:dyDescent="0.25">
      <c r="B44" s="75"/>
      <c r="C44" s="86"/>
      <c r="D44" s="86"/>
      <c r="E44" s="86"/>
      <c r="F44" s="86"/>
    </row>
    <row r="45" spans="2:6" s="69" customFormat="1" ht="26.25" customHeight="1" x14ac:dyDescent="0.25">
      <c r="B45" s="74"/>
      <c r="C45" s="84"/>
      <c r="D45" s="85"/>
      <c r="E45" s="85"/>
      <c r="F45" s="85"/>
    </row>
    <row r="46" spans="2:6" s="69" customFormat="1" x14ac:dyDescent="0.25">
      <c r="B46" s="75"/>
      <c r="C46" s="86"/>
      <c r="D46" s="86"/>
      <c r="E46" s="86"/>
      <c r="F46" s="86"/>
    </row>
    <row r="47" spans="2:6" s="69" customFormat="1" ht="29.25" customHeight="1" x14ac:dyDescent="0.25">
      <c r="B47" s="74"/>
      <c r="C47" s="84"/>
      <c r="D47" s="85"/>
      <c r="E47" s="85"/>
      <c r="F47" s="85"/>
    </row>
    <row r="48" spans="2:6" s="69" customFormat="1" x14ac:dyDescent="0.25">
      <c r="B48" s="75"/>
      <c r="C48" s="86"/>
      <c r="D48" s="86"/>
      <c r="E48" s="86"/>
      <c r="F48" s="86"/>
    </row>
    <row r="49" spans="2:6" s="69" customFormat="1" ht="25.5" customHeight="1" x14ac:dyDescent="0.25">
      <c r="B49" s="70"/>
      <c r="C49" s="84"/>
      <c r="D49" s="85"/>
      <c r="E49" s="85"/>
      <c r="F49" s="85"/>
    </row>
    <row r="50" spans="2:6" s="69" customFormat="1" x14ac:dyDescent="0.25">
      <c r="B50" s="70"/>
      <c r="C50" s="70"/>
      <c r="D50" s="76"/>
      <c r="E50" s="70"/>
      <c r="F50" s="76"/>
    </row>
    <row r="51" spans="2:6" s="69" customFormat="1" x14ac:dyDescent="0.25">
      <c r="B51" s="81"/>
      <c r="C51" s="81"/>
      <c r="D51" s="81"/>
      <c r="E51" s="81"/>
      <c r="F51" s="81"/>
    </row>
    <row r="52" spans="2:6" s="69" customFormat="1" x14ac:dyDescent="0.25">
      <c r="B52" s="68"/>
      <c r="C52" s="68"/>
      <c r="D52" s="68"/>
      <c r="E52" s="68"/>
      <c r="F52" s="68"/>
    </row>
    <row r="53" spans="2:6" s="69" customFormat="1" x14ac:dyDescent="0.25">
      <c r="B53" s="70"/>
      <c r="C53" s="87"/>
      <c r="D53" s="87"/>
      <c r="E53" s="87"/>
      <c r="F53" s="87"/>
    </row>
    <row r="54" spans="2:6" s="69" customFormat="1" x14ac:dyDescent="0.25">
      <c r="B54" s="74"/>
      <c r="C54" s="77"/>
      <c r="D54" s="70"/>
      <c r="E54" s="77"/>
      <c r="F54" s="77"/>
    </row>
    <row r="55" spans="2:6" s="69" customFormat="1" x14ac:dyDescent="0.25">
      <c r="B55" s="81"/>
      <c r="C55" s="81"/>
      <c r="D55" s="81"/>
      <c r="E55" s="81"/>
      <c r="F55" s="81"/>
    </row>
    <row r="56" spans="2:6" s="69" customFormat="1" x14ac:dyDescent="0.25">
      <c r="B56" s="82"/>
      <c r="C56" s="82"/>
      <c r="D56" s="82"/>
      <c r="E56" s="82"/>
      <c r="F56" s="82"/>
    </row>
    <row r="57" spans="2:6" s="69" customFormat="1" x14ac:dyDescent="0.25">
      <c r="B57" s="83"/>
      <c r="C57" s="83"/>
      <c r="D57" s="83"/>
      <c r="E57" s="83"/>
      <c r="F57" s="83"/>
    </row>
    <row r="58" spans="2:6" s="69" customFormat="1" x14ac:dyDescent="0.25"/>
    <row r="59" spans="2:6" s="69" customFormat="1" x14ac:dyDescent="0.25"/>
    <row r="60" spans="2:6" s="69" customFormat="1" x14ac:dyDescent="0.25">
      <c r="B60" s="68"/>
      <c r="C60" s="68"/>
      <c r="D60" s="68"/>
      <c r="E60" s="68"/>
      <c r="F60" s="68"/>
    </row>
    <row r="61" spans="2:6" s="69" customFormat="1" x14ac:dyDescent="0.25">
      <c r="B61" s="70"/>
      <c r="C61" s="91"/>
      <c r="D61" s="91"/>
      <c r="E61" s="91"/>
      <c r="F61" s="91"/>
    </row>
    <row r="62" spans="2:6" s="69" customFormat="1" x14ac:dyDescent="0.25">
      <c r="B62" s="71"/>
      <c r="C62" s="92"/>
      <c r="D62" s="91"/>
      <c r="E62" s="91"/>
      <c r="F62" s="91"/>
    </row>
    <row r="63" spans="2:6" s="69" customFormat="1" x14ac:dyDescent="0.25">
      <c r="B63" s="70"/>
      <c r="C63" s="70"/>
      <c r="D63" s="70"/>
      <c r="E63" s="70"/>
      <c r="F63" s="70"/>
    </row>
    <row r="64" spans="2:6" s="69" customFormat="1" ht="15.75" x14ac:dyDescent="0.25">
      <c r="B64" s="70"/>
      <c r="C64" s="93"/>
      <c r="D64" s="94"/>
      <c r="E64" s="94"/>
      <c r="F64" s="94"/>
    </row>
    <row r="65" spans="2:6" s="69" customFormat="1" ht="38.25" customHeight="1" x14ac:dyDescent="0.25">
      <c r="B65" s="70"/>
      <c r="C65" s="84"/>
      <c r="D65" s="85"/>
      <c r="E65" s="85"/>
      <c r="F65" s="85"/>
    </row>
    <row r="66" spans="2:6" s="69" customFormat="1" ht="26.25" customHeight="1" x14ac:dyDescent="0.25">
      <c r="B66" s="70"/>
      <c r="C66" s="91"/>
      <c r="D66" s="91"/>
      <c r="E66" s="91"/>
      <c r="F66" s="91"/>
    </row>
    <row r="67" spans="2:6" s="69" customFormat="1" x14ac:dyDescent="0.25">
      <c r="B67" s="70"/>
      <c r="C67" s="70"/>
      <c r="D67" s="70"/>
      <c r="E67" s="70"/>
      <c r="F67" s="70"/>
    </row>
    <row r="68" spans="2:6" s="69" customFormat="1" x14ac:dyDescent="0.25">
      <c r="B68" s="68"/>
      <c r="C68" s="68"/>
      <c r="D68" s="68"/>
      <c r="E68" s="68"/>
      <c r="F68" s="68"/>
    </row>
    <row r="69" spans="2:6" s="69" customFormat="1" x14ac:dyDescent="0.25">
      <c r="B69" s="72"/>
      <c r="C69" s="73"/>
      <c r="D69" s="73"/>
      <c r="E69" s="73"/>
      <c r="F69" s="73"/>
    </row>
    <row r="70" spans="2:6" s="69" customFormat="1" ht="30.75" customHeight="1" x14ac:dyDescent="0.25">
      <c r="B70" s="74"/>
      <c r="C70" s="84"/>
      <c r="D70" s="85"/>
      <c r="E70" s="85"/>
      <c r="F70" s="85"/>
    </row>
    <row r="71" spans="2:6" s="69" customFormat="1" x14ac:dyDescent="0.25">
      <c r="B71" s="75"/>
      <c r="C71" s="86"/>
      <c r="D71" s="86"/>
      <c r="E71" s="86"/>
      <c r="F71" s="86"/>
    </row>
    <row r="72" spans="2:6" s="69" customFormat="1" x14ac:dyDescent="0.25">
      <c r="B72" s="74"/>
      <c r="C72" s="84"/>
      <c r="D72" s="85"/>
      <c r="E72" s="85"/>
      <c r="F72" s="85"/>
    </row>
    <row r="73" spans="2:6" s="69" customFormat="1" x14ac:dyDescent="0.25">
      <c r="B73" s="75"/>
      <c r="C73" s="86"/>
      <c r="D73" s="86"/>
      <c r="E73" s="86"/>
      <c r="F73" s="86"/>
    </row>
    <row r="74" spans="2:6" s="69" customFormat="1" x14ac:dyDescent="0.25">
      <c r="B74" s="74"/>
      <c r="C74" s="84"/>
      <c r="D74" s="85"/>
      <c r="E74" s="85"/>
      <c r="F74" s="85"/>
    </row>
    <row r="75" spans="2:6" s="69" customFormat="1" x14ac:dyDescent="0.25">
      <c r="B75" s="75"/>
      <c r="C75" s="86"/>
      <c r="D75" s="86"/>
      <c r="E75" s="86"/>
      <c r="F75" s="86"/>
    </row>
    <row r="76" spans="2:6" s="69" customFormat="1" ht="24.75" customHeight="1" x14ac:dyDescent="0.25">
      <c r="B76" s="70"/>
      <c r="C76" s="84"/>
      <c r="D76" s="85"/>
      <c r="E76" s="85"/>
      <c r="F76" s="85"/>
    </row>
    <row r="77" spans="2:6" s="69" customFormat="1" x14ac:dyDescent="0.25">
      <c r="B77" s="70"/>
      <c r="C77" s="70"/>
      <c r="D77" s="76"/>
      <c r="E77" s="70"/>
      <c r="F77" s="76"/>
    </row>
    <row r="78" spans="2:6" s="69" customFormat="1" x14ac:dyDescent="0.25">
      <c r="B78" s="81"/>
      <c r="C78" s="81"/>
      <c r="D78" s="81"/>
      <c r="E78" s="81"/>
      <c r="F78" s="81"/>
    </row>
    <row r="79" spans="2:6" s="69" customFormat="1" x14ac:dyDescent="0.25">
      <c r="B79" s="68"/>
      <c r="C79" s="68"/>
      <c r="D79" s="68"/>
      <c r="E79" s="68"/>
      <c r="F79" s="68"/>
    </row>
    <row r="80" spans="2:6" s="69" customFormat="1" x14ac:dyDescent="0.25">
      <c r="B80" s="70"/>
      <c r="C80" s="87"/>
      <c r="D80" s="87"/>
      <c r="E80" s="87"/>
      <c r="F80" s="87"/>
    </row>
    <row r="81" spans="2:6" s="69" customFormat="1" x14ac:dyDescent="0.25">
      <c r="B81" s="74"/>
      <c r="C81" s="77"/>
      <c r="D81" s="70"/>
      <c r="E81" s="77"/>
      <c r="F81" s="77"/>
    </row>
    <row r="82" spans="2:6" s="69" customFormat="1" x14ac:dyDescent="0.25">
      <c r="B82" s="81"/>
      <c r="C82" s="81"/>
      <c r="D82" s="81"/>
      <c r="E82" s="81"/>
      <c r="F82" s="81"/>
    </row>
    <row r="83" spans="2:6" s="69" customFormat="1" x14ac:dyDescent="0.25">
      <c r="B83" s="82"/>
      <c r="C83" s="82"/>
      <c r="D83" s="82"/>
      <c r="E83" s="82"/>
      <c r="F83" s="82"/>
    </row>
    <row r="84" spans="2:6" s="69" customFormat="1" x14ac:dyDescent="0.25">
      <c r="B84" s="83"/>
      <c r="C84" s="83"/>
      <c r="D84" s="83"/>
      <c r="E84" s="83"/>
      <c r="F84" s="83"/>
    </row>
    <row r="85" spans="2:6" s="69" customFormat="1" x14ac:dyDescent="0.25"/>
    <row r="86" spans="2:6" s="69" customFormat="1" x14ac:dyDescent="0.25"/>
    <row r="87" spans="2:6" s="69" customFormat="1" x14ac:dyDescent="0.25"/>
    <row r="88" spans="2:6" s="69" customFormat="1" x14ac:dyDescent="0.25"/>
    <row r="89" spans="2:6" s="69" customFormat="1" x14ac:dyDescent="0.25"/>
    <row r="90" spans="2:6" s="69" customFormat="1" x14ac:dyDescent="0.25"/>
    <row r="91" spans="2:6" s="69" customFormat="1" x14ac:dyDescent="0.25"/>
    <row r="92" spans="2:6" s="69" customFormat="1" x14ac:dyDescent="0.25"/>
    <row r="93" spans="2:6" s="69" customFormat="1" x14ac:dyDescent="0.25"/>
    <row r="94" spans="2:6" s="69" customFormat="1" x14ac:dyDescent="0.25"/>
    <row r="95" spans="2:6" s="69" customFormat="1" x14ac:dyDescent="0.25"/>
    <row r="96" spans="2:6" s="69" customFormat="1" x14ac:dyDescent="0.25"/>
    <row r="97" s="69" customFormat="1" x14ac:dyDescent="0.25"/>
    <row r="98" s="69" customFormat="1" x14ac:dyDescent="0.25"/>
    <row r="99" s="69" customFormat="1" x14ac:dyDescent="0.25"/>
    <row r="100" s="69" customFormat="1" x14ac:dyDescent="0.25"/>
    <row r="101" s="69" customFormat="1" x14ac:dyDescent="0.25"/>
    <row r="102" s="69" customFormat="1" x14ac:dyDescent="0.25"/>
    <row r="103" s="69" customFormat="1" x14ac:dyDescent="0.25"/>
    <row r="104" s="69" customFormat="1" x14ac:dyDescent="0.25"/>
    <row r="105" s="69" customFormat="1" x14ac:dyDescent="0.25"/>
    <row r="106" s="69" customFormat="1" x14ac:dyDescent="0.25"/>
    <row r="107" s="69" customFormat="1" x14ac:dyDescent="0.25"/>
    <row r="108" s="69" customFormat="1" x14ac:dyDescent="0.25"/>
    <row r="109" s="69" customFormat="1" x14ac:dyDescent="0.25"/>
    <row r="110" s="69" customFormat="1" x14ac:dyDescent="0.25"/>
    <row r="111" s="69" customFormat="1" x14ac:dyDescent="0.25"/>
    <row r="112" s="69" customFormat="1" x14ac:dyDescent="0.25"/>
    <row r="113" s="69" customFormat="1" x14ac:dyDescent="0.25"/>
    <row r="114" s="69" customFormat="1" x14ac:dyDescent="0.25"/>
    <row r="115" s="69" customFormat="1" x14ac:dyDescent="0.25"/>
    <row r="116" s="69" customFormat="1" x14ac:dyDescent="0.25"/>
    <row r="117" s="69" customFormat="1" x14ac:dyDescent="0.25"/>
    <row r="118" s="69" customFormat="1" x14ac:dyDescent="0.25"/>
    <row r="119" s="69" customFormat="1" x14ac:dyDescent="0.25"/>
  </sheetData>
  <sheetProtection formatCells="0" selectLockedCells="1"/>
  <mergeCells count="51">
    <mergeCell ref="B78:F78"/>
    <mergeCell ref="C80:F80"/>
    <mergeCell ref="B82:F82"/>
    <mergeCell ref="B83:F83"/>
    <mergeCell ref="B84:F84"/>
    <mergeCell ref="C61:F61"/>
    <mergeCell ref="C62:F62"/>
    <mergeCell ref="C64:F64"/>
    <mergeCell ref="C65:F65"/>
    <mergeCell ref="C66:F66"/>
    <mergeCell ref="C74:F74"/>
    <mergeCell ref="C75:F75"/>
    <mergeCell ref="C76:F76"/>
    <mergeCell ref="C70:F70"/>
    <mergeCell ref="C71:F71"/>
    <mergeCell ref="C72:F72"/>
    <mergeCell ref="C73:F73"/>
    <mergeCell ref="C7:F7"/>
    <mergeCell ref="C22:F22"/>
    <mergeCell ref="B24:F24"/>
    <mergeCell ref="C26:F26"/>
    <mergeCell ref="B28:F28"/>
    <mergeCell ref="C8:F8"/>
    <mergeCell ref="C10:F10"/>
    <mergeCell ref="C11:F11"/>
    <mergeCell ref="C12:F12"/>
    <mergeCell ref="C16:F16"/>
    <mergeCell ref="B29:F29"/>
    <mergeCell ref="C17:F17"/>
    <mergeCell ref="C18:F18"/>
    <mergeCell ref="C19:F19"/>
    <mergeCell ref="C20:F20"/>
    <mergeCell ref="C21:F21"/>
    <mergeCell ref="C39:F39"/>
    <mergeCell ref="C43:F43"/>
    <mergeCell ref="C44:F44"/>
    <mergeCell ref="C45:F45"/>
    <mergeCell ref="C46:F46"/>
    <mergeCell ref="B30:F30"/>
    <mergeCell ref="C34:F34"/>
    <mergeCell ref="C35:F35"/>
    <mergeCell ref="C37:F37"/>
    <mergeCell ref="C38:F38"/>
    <mergeCell ref="B55:F55"/>
    <mergeCell ref="B56:F56"/>
    <mergeCell ref="B57:F57"/>
    <mergeCell ref="C47:F47"/>
    <mergeCell ref="C48:F48"/>
    <mergeCell ref="C49:F49"/>
    <mergeCell ref="B51:F51"/>
    <mergeCell ref="C53:F53"/>
  </mergeCells>
  <conditionalFormatting sqref="C17:F17 C19:F19 C21:F21">
    <cfRule type="cellIs" dxfId="2" priority="4" operator="equal">
      <formula>"PREENCHIMENTO AUTOMÁTICO"</formula>
    </cfRule>
  </conditionalFormatting>
  <conditionalFormatting sqref="C44:F44 C46:F46 C48:F48">
    <cfRule type="cellIs" dxfId="1" priority="3" operator="equal">
      <formula>"PREENCHIMENTO AUTOMÁTICO"</formula>
    </cfRule>
  </conditionalFormatting>
  <conditionalFormatting sqref="C71:F71 C73:F73 C75:F75">
    <cfRule type="cellIs" dxfId="0" priority="1" operator="equal">
      <formula>"PREENCHIMENTO AUTOMÁTICO"</formula>
    </cfRule>
  </conditionalFormatting>
  <pageMargins left="0.23622047244094491" right="0.23622047244094491" top="0.74803149606299213" bottom="0.74803149606299213" header="0.31496062992125984" footer="0.31496062992125984"/>
  <pageSetup paperSize="9" scale="6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5:Q30"/>
  <sheetViews>
    <sheetView showGridLines="0" tabSelected="1" topLeftCell="A5" zoomScale="80" zoomScaleNormal="80" zoomScaleSheetLayoutView="80" workbookViewId="0">
      <selection activeCell="E12" sqref="E12"/>
    </sheetView>
  </sheetViews>
  <sheetFormatPr defaultColWidth="9.125" defaultRowHeight="15" x14ac:dyDescent="0.25"/>
  <cols>
    <col min="1" max="1" width="1.125" style="1" customWidth="1"/>
    <col min="2" max="2" width="4.875" style="1" customWidth="1"/>
    <col min="3" max="3" width="9.75" style="1" hidden="1" customWidth="1"/>
    <col min="4" max="4" width="27.625" style="1" customWidth="1"/>
    <col min="5" max="5" width="23.625" style="1" customWidth="1"/>
    <col min="6" max="6" width="14" style="1" customWidth="1"/>
    <col min="7" max="7" width="15" style="1" customWidth="1"/>
    <col min="8" max="8" width="18.25" style="1" customWidth="1"/>
    <col min="9" max="9" width="15.75" style="1" customWidth="1"/>
    <col min="10" max="10" width="14" style="1" customWidth="1"/>
    <col min="11" max="11" width="9.125" style="3" customWidth="1"/>
    <col min="12" max="12" width="13" style="3" customWidth="1"/>
    <col min="13" max="13" width="20.125" style="1" customWidth="1"/>
    <col min="14" max="14" width="20.625" style="1" customWidth="1"/>
    <col min="15" max="15" width="26.375" style="1" customWidth="1"/>
    <col min="16" max="16384" width="9.125" style="1"/>
  </cols>
  <sheetData>
    <row r="5" spans="2:15" ht="6.75" customHeight="1" x14ac:dyDescent="0.25"/>
    <row r="6" spans="2:15" ht="24" customHeight="1" x14ac:dyDescent="0.25">
      <c r="B6" s="117" t="s">
        <v>54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</row>
    <row r="7" spans="2:15" ht="24" customHeight="1" x14ac:dyDescent="0.25">
      <c r="B7" s="132" t="s">
        <v>45</v>
      </c>
      <c r="C7" s="133"/>
      <c r="D7" s="133"/>
      <c r="E7" s="133"/>
      <c r="F7" s="133"/>
      <c r="G7" s="133"/>
      <c r="H7" s="133"/>
      <c r="I7" s="6"/>
      <c r="J7" s="6"/>
      <c r="K7" s="6"/>
      <c r="L7" s="6"/>
      <c r="M7" s="6"/>
      <c r="N7" s="7"/>
    </row>
    <row r="8" spans="2:15" ht="42.75" customHeight="1" x14ac:dyDescent="0.25">
      <c r="B8" s="46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2:15" ht="47.25" customHeight="1" x14ac:dyDescent="0.25">
      <c r="B9" s="128" t="s">
        <v>1</v>
      </c>
      <c r="C9" s="13" t="s">
        <v>2</v>
      </c>
      <c r="D9" s="126" t="s">
        <v>21</v>
      </c>
      <c r="E9" s="127"/>
      <c r="F9" s="126" t="s">
        <v>4</v>
      </c>
      <c r="G9" s="127"/>
      <c r="H9" s="140" t="s">
        <v>43</v>
      </c>
      <c r="I9" s="140" t="s">
        <v>50</v>
      </c>
      <c r="J9" s="126" t="s">
        <v>22</v>
      </c>
      <c r="K9" s="127"/>
      <c r="L9" s="134" t="s">
        <v>40</v>
      </c>
      <c r="M9" s="135" t="s">
        <v>41</v>
      </c>
      <c r="N9" s="128" t="s">
        <v>7</v>
      </c>
    </row>
    <row r="10" spans="2:15" ht="15" customHeight="1" x14ac:dyDescent="0.25">
      <c r="B10" s="128"/>
      <c r="C10" s="13"/>
      <c r="D10" s="138" t="s">
        <v>2</v>
      </c>
      <c r="E10" s="138" t="s">
        <v>3</v>
      </c>
      <c r="F10" s="138" t="s">
        <v>5</v>
      </c>
      <c r="G10" s="138" t="s">
        <v>6</v>
      </c>
      <c r="H10" s="141"/>
      <c r="I10" s="141"/>
      <c r="J10" s="140" t="s">
        <v>47</v>
      </c>
      <c r="K10" s="140" t="s">
        <v>48</v>
      </c>
      <c r="L10" s="134"/>
      <c r="M10" s="136"/>
      <c r="N10" s="128"/>
    </row>
    <row r="11" spans="2:15" ht="45" customHeight="1" x14ac:dyDescent="0.25">
      <c r="B11" s="128"/>
      <c r="C11" s="14" t="s">
        <v>20</v>
      </c>
      <c r="D11" s="139"/>
      <c r="E11" s="139"/>
      <c r="F11" s="139"/>
      <c r="G11" s="139"/>
      <c r="H11" s="142"/>
      <c r="I11" s="142"/>
      <c r="J11" s="142"/>
      <c r="K11" s="142"/>
      <c r="L11" s="134"/>
      <c r="M11" s="137"/>
      <c r="N11" s="128"/>
    </row>
    <row r="12" spans="2:15" ht="72" customHeight="1" x14ac:dyDescent="0.25">
      <c r="B12" s="52">
        <v>1</v>
      </c>
      <c r="C12" s="52"/>
      <c r="D12" s="52" t="s">
        <v>55</v>
      </c>
      <c r="E12" s="53" t="s">
        <v>56</v>
      </c>
      <c r="F12" s="54">
        <v>42370</v>
      </c>
      <c r="G12" s="15">
        <v>42735</v>
      </c>
      <c r="H12" s="78">
        <v>508629</v>
      </c>
      <c r="I12" s="16">
        <v>650000</v>
      </c>
      <c r="J12" s="17">
        <f>I12-H12</f>
        <v>141371</v>
      </c>
      <c r="K12" s="18">
        <f>IFERROR(I12/H12*100-100,0)</f>
        <v>27.794522136960339</v>
      </c>
      <c r="L12" s="18">
        <f t="shared" ref="L12:L21" si="0">IFERROR(I12/$I$21*100,0)</f>
        <v>100</v>
      </c>
      <c r="M12" s="16"/>
      <c r="N12" s="8" t="s">
        <v>57</v>
      </c>
      <c r="O12" s="79" t="s">
        <v>90</v>
      </c>
    </row>
    <row r="13" spans="2:15" ht="15.75" x14ac:dyDescent="0.25">
      <c r="B13" s="8"/>
      <c r="C13" s="8"/>
      <c r="D13" s="8"/>
      <c r="E13" s="8"/>
      <c r="F13" s="15"/>
      <c r="G13" s="15"/>
      <c r="H13" s="16"/>
      <c r="I13" s="16"/>
      <c r="J13" s="17">
        <f t="shared" ref="J13:J20" si="1">I13-H13</f>
        <v>0</v>
      </c>
      <c r="K13" s="18">
        <f t="shared" ref="K13:K21" si="2">IFERROR(I13/H13*100-100,0)</f>
        <v>0</v>
      </c>
      <c r="L13" s="18">
        <f t="shared" si="0"/>
        <v>0</v>
      </c>
      <c r="M13" s="16"/>
      <c r="N13" s="8"/>
    </row>
    <row r="14" spans="2:15" ht="15.75" x14ac:dyDescent="0.25">
      <c r="B14" s="8"/>
      <c r="C14" s="8"/>
      <c r="D14" s="8"/>
      <c r="E14" s="8"/>
      <c r="F14" s="15"/>
      <c r="G14" s="15"/>
      <c r="H14" s="16"/>
      <c r="I14" s="16"/>
      <c r="J14" s="17">
        <f t="shared" si="1"/>
        <v>0</v>
      </c>
      <c r="K14" s="18">
        <f t="shared" si="2"/>
        <v>0</v>
      </c>
      <c r="L14" s="18">
        <f t="shared" si="0"/>
        <v>0</v>
      </c>
      <c r="M14" s="16"/>
      <c r="N14" s="8"/>
    </row>
    <row r="15" spans="2:15" ht="15.75" x14ac:dyDescent="0.25">
      <c r="B15" s="8"/>
      <c r="C15" s="8"/>
      <c r="D15" s="8"/>
      <c r="E15" s="8"/>
      <c r="F15" s="15"/>
      <c r="G15" s="15"/>
      <c r="H15" s="16"/>
      <c r="I15" s="16"/>
      <c r="J15" s="17">
        <f t="shared" si="1"/>
        <v>0</v>
      </c>
      <c r="K15" s="18">
        <f t="shared" si="2"/>
        <v>0</v>
      </c>
      <c r="L15" s="18">
        <f t="shared" si="0"/>
        <v>0</v>
      </c>
      <c r="M15" s="16"/>
      <c r="N15" s="8"/>
    </row>
    <row r="16" spans="2:15" ht="15.75" x14ac:dyDescent="0.25">
      <c r="B16" s="8"/>
      <c r="C16" s="8"/>
      <c r="D16" s="8"/>
      <c r="E16" s="8"/>
      <c r="F16" s="15"/>
      <c r="G16" s="15"/>
      <c r="H16" s="16"/>
      <c r="I16" s="16"/>
      <c r="J16" s="17">
        <f t="shared" si="1"/>
        <v>0</v>
      </c>
      <c r="K16" s="18">
        <f t="shared" si="2"/>
        <v>0</v>
      </c>
      <c r="L16" s="18">
        <f t="shared" si="0"/>
        <v>0</v>
      </c>
      <c r="M16" s="16"/>
      <c r="N16" s="8"/>
    </row>
    <row r="17" spans="2:17" ht="15.75" x14ac:dyDescent="0.25">
      <c r="B17" s="8"/>
      <c r="C17" s="8"/>
      <c r="D17" s="8"/>
      <c r="E17" s="8"/>
      <c r="F17" s="15"/>
      <c r="G17" s="15"/>
      <c r="H17" s="16"/>
      <c r="I17" s="16"/>
      <c r="J17" s="17">
        <f t="shared" si="1"/>
        <v>0</v>
      </c>
      <c r="K17" s="18">
        <f t="shared" si="2"/>
        <v>0</v>
      </c>
      <c r="L17" s="18">
        <f t="shared" si="0"/>
        <v>0</v>
      </c>
      <c r="M17" s="16"/>
      <c r="N17" s="8"/>
    </row>
    <row r="18" spans="2:17" ht="15.75" x14ac:dyDescent="0.25">
      <c r="B18" s="8"/>
      <c r="C18" s="8"/>
      <c r="D18" s="8"/>
      <c r="E18" s="8"/>
      <c r="F18" s="15"/>
      <c r="G18" s="15"/>
      <c r="H18" s="16"/>
      <c r="I18" s="16"/>
      <c r="J18" s="17">
        <f t="shared" si="1"/>
        <v>0</v>
      </c>
      <c r="K18" s="18">
        <f t="shared" si="2"/>
        <v>0</v>
      </c>
      <c r="L18" s="18">
        <f t="shared" si="0"/>
        <v>0</v>
      </c>
      <c r="M18" s="16"/>
      <c r="N18" s="8"/>
    </row>
    <row r="19" spans="2:17" ht="15.75" x14ac:dyDescent="0.25">
      <c r="B19" s="8"/>
      <c r="C19" s="8"/>
      <c r="D19" s="8"/>
      <c r="E19" s="8"/>
      <c r="F19" s="15"/>
      <c r="G19" s="15"/>
      <c r="H19" s="16"/>
      <c r="I19" s="16"/>
      <c r="J19" s="17">
        <f t="shared" si="1"/>
        <v>0</v>
      </c>
      <c r="K19" s="18">
        <f t="shared" si="2"/>
        <v>0</v>
      </c>
      <c r="L19" s="18">
        <f t="shared" si="0"/>
        <v>0</v>
      </c>
      <c r="M19" s="16"/>
      <c r="N19" s="8"/>
    </row>
    <row r="20" spans="2:17" ht="15.75" x14ac:dyDescent="0.25">
      <c r="B20" s="8"/>
      <c r="C20" s="8"/>
      <c r="D20" s="8"/>
      <c r="E20" s="8"/>
      <c r="F20" s="15"/>
      <c r="G20" s="15"/>
      <c r="H20" s="16"/>
      <c r="I20" s="16"/>
      <c r="J20" s="17">
        <f t="shared" si="1"/>
        <v>0</v>
      </c>
      <c r="K20" s="18">
        <f t="shared" si="2"/>
        <v>0</v>
      </c>
      <c r="L20" s="18">
        <f t="shared" si="0"/>
        <v>0</v>
      </c>
      <c r="M20" s="16"/>
      <c r="N20" s="8"/>
    </row>
    <row r="21" spans="2:17" s="2" customFormat="1" ht="15.75" x14ac:dyDescent="0.25">
      <c r="B21" s="129" t="s">
        <v>0</v>
      </c>
      <c r="C21" s="130"/>
      <c r="D21" s="130"/>
      <c r="E21" s="130"/>
      <c r="F21" s="130"/>
      <c r="G21" s="131"/>
      <c r="H21" s="19">
        <f>SUM(H12:H20)</f>
        <v>508629</v>
      </c>
      <c r="I21" s="19">
        <f>SUM(I12:I20)</f>
        <v>650000</v>
      </c>
      <c r="J21" s="19">
        <f>SUM(J12:J20)</f>
        <v>141371</v>
      </c>
      <c r="K21" s="51">
        <f t="shared" si="2"/>
        <v>27.794522136960339</v>
      </c>
      <c r="L21" s="20">
        <f t="shared" si="0"/>
        <v>100</v>
      </c>
      <c r="M21" s="19">
        <f>SUM(M12:M20)</f>
        <v>0</v>
      </c>
      <c r="N21" s="21"/>
    </row>
    <row r="22" spans="2:17" ht="15.75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3"/>
      <c r="L22" s="23"/>
      <c r="M22" s="22"/>
      <c r="N22" s="22"/>
    </row>
    <row r="23" spans="2:17" ht="15" customHeight="1" x14ac:dyDescent="0.25">
      <c r="B23" s="120" t="s">
        <v>44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2"/>
    </row>
    <row r="24" spans="2:17" ht="95.25" customHeight="1" x14ac:dyDescent="0.25"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5"/>
      <c r="O24" s="49"/>
      <c r="Q24" s="50"/>
    </row>
    <row r="25" spans="2:17" ht="15" hidden="1" customHeight="1" x14ac:dyDescent="0.25">
      <c r="B25" s="144" t="s">
        <v>23</v>
      </c>
      <c r="C25" s="144"/>
      <c r="D25" s="14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2:17" ht="15" hidden="1" customHeight="1" x14ac:dyDescent="0.25">
      <c r="B26" s="25" t="s">
        <v>27</v>
      </c>
      <c r="C26" s="145" t="s">
        <v>31</v>
      </c>
      <c r="D26" s="145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7" ht="15" hidden="1" customHeight="1" x14ac:dyDescent="0.25">
      <c r="B27" s="25" t="s">
        <v>28</v>
      </c>
      <c r="C27" s="145" t="s">
        <v>24</v>
      </c>
      <c r="D27" s="145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2:17" ht="15" hidden="1" customHeight="1" x14ac:dyDescent="0.25">
      <c r="B28" s="25" t="s">
        <v>29</v>
      </c>
      <c r="C28" s="145" t="s">
        <v>25</v>
      </c>
      <c r="D28" s="145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7" ht="15" hidden="1" customHeight="1" x14ac:dyDescent="0.25">
      <c r="B29" s="25" t="s">
        <v>30</v>
      </c>
      <c r="C29" s="145" t="s">
        <v>26</v>
      </c>
      <c r="D29" s="145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2:17" ht="15" customHeight="1" x14ac:dyDescent="0.25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5"/>
      <c r="P30" s="5"/>
      <c r="Q30" s="5"/>
    </row>
  </sheetData>
  <sheetProtection formatCells="0" formatRows="0" insertRows="0" deleteRows="0"/>
  <mergeCells count="26">
    <mergeCell ref="B30:N30"/>
    <mergeCell ref="K10:K11"/>
    <mergeCell ref="G10:G11"/>
    <mergeCell ref="J10:J11"/>
    <mergeCell ref="B25:D25"/>
    <mergeCell ref="C26:D26"/>
    <mergeCell ref="C27:D27"/>
    <mergeCell ref="C28:D28"/>
    <mergeCell ref="C29:D29"/>
    <mergeCell ref="F10:F11"/>
    <mergeCell ref="I9:I11"/>
    <mergeCell ref="D9:E9"/>
    <mergeCell ref="B6:N6"/>
    <mergeCell ref="B23:N23"/>
    <mergeCell ref="B24:N24"/>
    <mergeCell ref="F9:G9"/>
    <mergeCell ref="B9:B11"/>
    <mergeCell ref="B21:G21"/>
    <mergeCell ref="B7:H7"/>
    <mergeCell ref="J9:K9"/>
    <mergeCell ref="L9:L11"/>
    <mergeCell ref="N9:N11"/>
    <mergeCell ref="M9:M11"/>
    <mergeCell ref="D10:D11"/>
    <mergeCell ref="E10:E11"/>
    <mergeCell ref="H9:H11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6:P29"/>
  <sheetViews>
    <sheetView showGridLines="0" zoomScale="80" zoomScaleNormal="80" zoomScaleSheetLayoutView="80" workbookViewId="0">
      <selection activeCell="G24" sqref="G24"/>
    </sheetView>
  </sheetViews>
  <sheetFormatPr defaultColWidth="9.125" defaultRowHeight="15" x14ac:dyDescent="0.25"/>
  <cols>
    <col min="1" max="1" width="1.125" style="1" customWidth="1"/>
    <col min="2" max="4" width="9.125" style="1"/>
    <col min="5" max="5" width="21.75" style="1" customWidth="1"/>
    <col min="6" max="6" width="22" style="1" customWidth="1"/>
    <col min="7" max="7" width="21.25" style="1" customWidth="1"/>
    <col min="8" max="8" width="18.375" style="1" customWidth="1"/>
    <col min="9" max="9" width="8.75" style="1" customWidth="1"/>
    <col min="10" max="10" width="9.75" style="1" customWidth="1"/>
    <col min="11" max="11" width="17.125" style="1" customWidth="1"/>
    <col min="12" max="12" width="50.75" style="1" customWidth="1"/>
    <col min="13" max="16384" width="9.125" style="1"/>
  </cols>
  <sheetData>
    <row r="6" spans="2:16" ht="4.5" customHeight="1" x14ac:dyDescent="0.25"/>
    <row r="7" spans="2:16" ht="26.25" customHeight="1" x14ac:dyDescent="0.25">
      <c r="B7" s="10" t="s">
        <v>54</v>
      </c>
      <c r="C7" s="26"/>
      <c r="D7" s="26"/>
      <c r="E7" s="26"/>
      <c r="F7" s="26"/>
      <c r="G7" s="27"/>
      <c r="H7" s="27"/>
      <c r="I7" s="27"/>
      <c r="J7" s="27"/>
      <c r="K7" s="28"/>
    </row>
    <row r="8" spans="2:16" ht="27.75" customHeight="1" x14ac:dyDescent="0.25">
      <c r="B8" s="11" t="s">
        <v>49</v>
      </c>
      <c r="C8" s="29"/>
      <c r="D8" s="29"/>
      <c r="E8" s="29"/>
      <c r="F8" s="29"/>
      <c r="G8" s="29"/>
      <c r="H8" s="29"/>
      <c r="I8" s="29"/>
      <c r="J8" s="29"/>
      <c r="K8" s="30"/>
    </row>
    <row r="9" spans="2:16" ht="44.25" customHeight="1" x14ac:dyDescent="0.3"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2"/>
      <c r="M9" s="12"/>
      <c r="N9" s="12"/>
      <c r="O9" s="12"/>
      <c r="P9" s="12"/>
    </row>
    <row r="10" spans="2:16" ht="21.75" customHeight="1" x14ac:dyDescent="0.25">
      <c r="B10" s="31"/>
      <c r="C10" s="31"/>
      <c r="D10" s="31"/>
      <c r="E10" s="31"/>
      <c r="F10" s="31"/>
      <c r="G10" s="45"/>
      <c r="H10" s="160" t="s">
        <v>39</v>
      </c>
      <c r="I10" s="161"/>
      <c r="J10" s="31"/>
      <c r="K10" s="31"/>
    </row>
    <row r="11" spans="2:16" ht="56.25" customHeight="1" x14ac:dyDescent="0.25">
      <c r="B11" s="149" t="s">
        <v>9</v>
      </c>
      <c r="C11" s="150"/>
      <c r="D11" s="150"/>
      <c r="E11" s="151"/>
      <c r="F11" s="32" t="s">
        <v>43</v>
      </c>
      <c r="G11" s="32" t="s">
        <v>46</v>
      </c>
      <c r="H11" s="32" t="s">
        <v>51</v>
      </c>
      <c r="I11" s="32" t="s">
        <v>52</v>
      </c>
      <c r="J11" s="33" t="s">
        <v>53</v>
      </c>
      <c r="K11" s="32" t="s">
        <v>38</v>
      </c>
    </row>
    <row r="12" spans="2:16" ht="24.95" customHeight="1" x14ac:dyDescent="0.25">
      <c r="B12" s="162" t="s">
        <v>10</v>
      </c>
      <c r="C12" s="163"/>
      <c r="D12" s="163"/>
      <c r="E12" s="164"/>
      <c r="F12" s="34">
        <f>SUM(F13:F14)</f>
        <v>0</v>
      </c>
      <c r="G12" s="34"/>
      <c r="H12" s="35">
        <f t="shared" ref="H12:H27" si="0">G12-F12</f>
        <v>0</v>
      </c>
      <c r="I12" s="35">
        <f t="shared" ref="I12:I28" si="1">IFERROR(G12/F12*100-100,0)</f>
        <v>0</v>
      </c>
      <c r="J12" s="36">
        <f>IFERROR(G12/$G$28*100,0)</f>
        <v>0</v>
      </c>
      <c r="K12" s="34">
        <f>SUM(K13:K14)</f>
        <v>0</v>
      </c>
    </row>
    <row r="13" spans="2:16" ht="24.95" customHeight="1" x14ac:dyDescent="0.25">
      <c r="B13" s="155" t="s">
        <v>11</v>
      </c>
      <c r="C13" s="156"/>
      <c r="D13" s="156"/>
      <c r="E13" s="157"/>
      <c r="F13" s="37"/>
      <c r="G13" s="37"/>
      <c r="H13" s="38">
        <f t="shared" si="0"/>
        <v>0</v>
      </c>
      <c r="I13" s="38">
        <f t="shared" si="1"/>
        <v>0</v>
      </c>
      <c r="J13" s="39">
        <f t="shared" ref="J13:J28" si="2">IFERROR(G13/$G$28*100,0)</f>
        <v>0</v>
      </c>
      <c r="K13" s="37"/>
    </row>
    <row r="14" spans="2:16" ht="24.95" customHeight="1" x14ac:dyDescent="0.25">
      <c r="B14" s="155" t="s">
        <v>12</v>
      </c>
      <c r="C14" s="156"/>
      <c r="D14" s="156"/>
      <c r="E14" s="157"/>
      <c r="F14" s="37"/>
      <c r="G14" s="37"/>
      <c r="H14" s="38">
        <f t="shared" si="0"/>
        <v>0</v>
      </c>
      <c r="I14" s="38">
        <f t="shared" si="1"/>
        <v>0</v>
      </c>
      <c r="J14" s="39">
        <f t="shared" si="2"/>
        <v>0</v>
      </c>
      <c r="K14" s="37"/>
    </row>
    <row r="15" spans="2:16" ht="24.95" customHeight="1" x14ac:dyDescent="0.25">
      <c r="B15" s="152" t="s">
        <v>13</v>
      </c>
      <c r="C15" s="153"/>
      <c r="D15" s="153"/>
      <c r="E15" s="154"/>
      <c r="F15" s="37"/>
      <c r="G15" s="37"/>
      <c r="H15" s="38">
        <f t="shared" si="0"/>
        <v>0</v>
      </c>
      <c r="I15" s="38">
        <f t="shared" si="1"/>
        <v>0</v>
      </c>
      <c r="J15" s="39">
        <f t="shared" si="2"/>
        <v>0</v>
      </c>
      <c r="K15" s="37"/>
    </row>
    <row r="16" spans="2:16" ht="24.95" customHeight="1" x14ac:dyDescent="0.25">
      <c r="B16" s="152" t="s">
        <v>32</v>
      </c>
      <c r="C16" s="153"/>
      <c r="D16" s="153"/>
      <c r="E16" s="154"/>
      <c r="F16" s="40">
        <f>SUM(F17:F21)</f>
        <v>0</v>
      </c>
      <c r="G16" s="40"/>
      <c r="H16" s="38">
        <f t="shared" si="0"/>
        <v>0</v>
      </c>
      <c r="I16" s="38">
        <f t="shared" si="1"/>
        <v>0</v>
      </c>
      <c r="J16" s="39">
        <f t="shared" si="2"/>
        <v>0</v>
      </c>
      <c r="K16" s="40">
        <f>SUM(K17:K21)</f>
        <v>0</v>
      </c>
    </row>
    <row r="17" spans="2:12" ht="24.95" customHeight="1" x14ac:dyDescent="0.25">
      <c r="B17" s="155" t="s">
        <v>14</v>
      </c>
      <c r="C17" s="156"/>
      <c r="D17" s="156"/>
      <c r="E17" s="157"/>
      <c r="F17" s="37"/>
      <c r="G17" s="37"/>
      <c r="H17" s="38">
        <f t="shared" si="0"/>
        <v>0</v>
      </c>
      <c r="I17" s="38">
        <f t="shared" si="1"/>
        <v>0</v>
      </c>
      <c r="J17" s="39">
        <f t="shared" si="2"/>
        <v>0</v>
      </c>
      <c r="K17" s="37"/>
    </row>
    <row r="18" spans="2:12" ht="24.95" customHeight="1" x14ac:dyDescent="0.25">
      <c r="B18" s="155" t="s">
        <v>15</v>
      </c>
      <c r="C18" s="156"/>
      <c r="D18" s="156"/>
      <c r="E18" s="157"/>
      <c r="F18" s="37"/>
      <c r="G18" s="37"/>
      <c r="H18" s="38">
        <f t="shared" si="0"/>
        <v>0</v>
      </c>
      <c r="I18" s="38">
        <f t="shared" si="1"/>
        <v>0</v>
      </c>
      <c r="J18" s="39">
        <f t="shared" si="2"/>
        <v>0</v>
      </c>
      <c r="K18" s="37"/>
    </row>
    <row r="19" spans="2:12" ht="24.95" customHeight="1" x14ac:dyDescent="0.25">
      <c r="B19" s="155" t="s">
        <v>33</v>
      </c>
      <c r="C19" s="156"/>
      <c r="D19" s="156"/>
      <c r="E19" s="157"/>
      <c r="F19" s="37"/>
      <c r="G19" s="37"/>
      <c r="H19" s="38">
        <f t="shared" si="0"/>
        <v>0</v>
      </c>
      <c r="I19" s="38">
        <f t="shared" si="1"/>
        <v>0</v>
      </c>
      <c r="J19" s="39">
        <f t="shared" si="2"/>
        <v>0</v>
      </c>
      <c r="K19" s="37"/>
    </row>
    <row r="20" spans="2:12" ht="24.95" customHeight="1" x14ac:dyDescent="0.25">
      <c r="B20" s="155" t="s">
        <v>16</v>
      </c>
      <c r="C20" s="156"/>
      <c r="D20" s="156"/>
      <c r="E20" s="157"/>
      <c r="F20" s="37"/>
      <c r="G20" s="37"/>
      <c r="H20" s="38">
        <f t="shared" si="0"/>
        <v>0</v>
      </c>
      <c r="I20" s="38">
        <f t="shared" si="1"/>
        <v>0</v>
      </c>
      <c r="J20" s="39">
        <f t="shared" si="2"/>
        <v>0</v>
      </c>
      <c r="K20" s="37"/>
    </row>
    <row r="21" spans="2:12" ht="24.95" customHeight="1" x14ac:dyDescent="0.25">
      <c r="B21" s="155" t="s">
        <v>17</v>
      </c>
      <c r="C21" s="156"/>
      <c r="D21" s="156"/>
      <c r="E21" s="157"/>
      <c r="F21" s="37"/>
      <c r="G21" s="37"/>
      <c r="H21" s="38">
        <f t="shared" si="0"/>
        <v>0</v>
      </c>
      <c r="I21" s="38">
        <f t="shared" si="1"/>
        <v>0</v>
      </c>
      <c r="J21" s="39">
        <f t="shared" si="2"/>
        <v>0</v>
      </c>
      <c r="K21" s="37"/>
    </row>
    <row r="22" spans="2:12" ht="24.95" customHeight="1" x14ac:dyDescent="0.25">
      <c r="B22" s="152" t="s">
        <v>18</v>
      </c>
      <c r="C22" s="153"/>
      <c r="D22" s="153"/>
      <c r="E22" s="154"/>
      <c r="F22" s="37"/>
      <c r="G22" s="37"/>
      <c r="H22" s="38">
        <f t="shared" si="0"/>
        <v>0</v>
      </c>
      <c r="I22" s="38">
        <f t="shared" si="1"/>
        <v>0</v>
      </c>
      <c r="J22" s="39">
        <f t="shared" si="2"/>
        <v>0</v>
      </c>
      <c r="K22" s="37"/>
    </row>
    <row r="23" spans="2:12" ht="24.95" customHeight="1" x14ac:dyDescent="0.25">
      <c r="B23" s="146" t="s">
        <v>34</v>
      </c>
      <c r="C23" s="147"/>
      <c r="D23" s="147"/>
      <c r="E23" s="148"/>
      <c r="F23" s="41">
        <f>F12+F15+F16+F22</f>
        <v>0</v>
      </c>
      <c r="G23" s="41">
        <f>G12+G15+G16+G22</f>
        <v>0</v>
      </c>
      <c r="H23" s="42">
        <f>G23-F23</f>
        <v>0</v>
      </c>
      <c r="I23" s="42">
        <f t="shared" si="1"/>
        <v>0</v>
      </c>
      <c r="J23" s="43">
        <f t="shared" si="2"/>
        <v>0</v>
      </c>
      <c r="K23" s="41">
        <f>K12+K15+K16+K22</f>
        <v>0</v>
      </c>
    </row>
    <row r="24" spans="2:12" s="4" customFormat="1" ht="42" customHeight="1" x14ac:dyDescent="0.25">
      <c r="B24" s="155" t="s">
        <v>19</v>
      </c>
      <c r="C24" s="156"/>
      <c r="D24" s="156"/>
      <c r="E24" s="157"/>
      <c r="F24" s="80">
        <v>508629</v>
      </c>
      <c r="G24" s="37">
        <v>650000</v>
      </c>
      <c r="H24" s="38">
        <f t="shared" si="0"/>
        <v>141371</v>
      </c>
      <c r="I24" s="38">
        <f t="shared" si="1"/>
        <v>27.794522136960339</v>
      </c>
      <c r="J24" s="39">
        <f t="shared" si="2"/>
        <v>100</v>
      </c>
      <c r="K24" s="37"/>
      <c r="L24" s="79" t="s">
        <v>90</v>
      </c>
    </row>
    <row r="25" spans="2:12" ht="24.95" customHeight="1" x14ac:dyDescent="0.25">
      <c r="B25" s="146" t="s">
        <v>35</v>
      </c>
      <c r="C25" s="147"/>
      <c r="D25" s="147"/>
      <c r="E25" s="148"/>
      <c r="F25" s="41">
        <f>F23+F24</f>
        <v>508629</v>
      </c>
      <c r="G25" s="41">
        <f>G23+G24</f>
        <v>650000</v>
      </c>
      <c r="H25" s="42">
        <f t="shared" si="0"/>
        <v>141371</v>
      </c>
      <c r="I25" s="42">
        <f t="shared" si="1"/>
        <v>27.794522136960339</v>
      </c>
      <c r="J25" s="43">
        <f t="shared" si="2"/>
        <v>100</v>
      </c>
      <c r="K25" s="41">
        <f>K23+K24</f>
        <v>0</v>
      </c>
    </row>
    <row r="26" spans="2:12" s="4" customFormat="1" ht="24.95" customHeight="1" x14ac:dyDescent="0.25">
      <c r="B26" s="155" t="s">
        <v>36</v>
      </c>
      <c r="C26" s="156"/>
      <c r="D26" s="156"/>
      <c r="E26" s="157"/>
      <c r="F26" s="37"/>
      <c r="G26" s="37"/>
      <c r="H26" s="38">
        <f t="shared" si="0"/>
        <v>0</v>
      </c>
      <c r="I26" s="38">
        <f t="shared" si="1"/>
        <v>0</v>
      </c>
      <c r="J26" s="39">
        <f t="shared" si="2"/>
        <v>0</v>
      </c>
      <c r="K26" s="37"/>
    </row>
    <row r="27" spans="2:12" s="4" customFormat="1" ht="24.95" customHeight="1" x14ac:dyDescent="0.25">
      <c r="B27" s="155" t="s">
        <v>37</v>
      </c>
      <c r="C27" s="156"/>
      <c r="D27" s="156"/>
      <c r="E27" s="157"/>
      <c r="F27" s="37"/>
      <c r="G27" s="37"/>
      <c r="H27" s="38">
        <f t="shared" si="0"/>
        <v>0</v>
      </c>
      <c r="I27" s="38">
        <f t="shared" si="1"/>
        <v>0</v>
      </c>
      <c r="J27" s="39">
        <f t="shared" si="2"/>
        <v>0</v>
      </c>
      <c r="K27" s="37"/>
    </row>
    <row r="28" spans="2:12" ht="24.95" customHeight="1" x14ac:dyDescent="0.25">
      <c r="B28" s="146" t="s">
        <v>42</v>
      </c>
      <c r="C28" s="147"/>
      <c r="D28" s="147"/>
      <c r="E28" s="148"/>
      <c r="F28" s="41">
        <f>F25+F27+F26</f>
        <v>508629</v>
      </c>
      <c r="G28" s="41">
        <f>G25+G27+G26</f>
        <v>650000</v>
      </c>
      <c r="H28" s="41">
        <f>H25+H27+H26</f>
        <v>141371</v>
      </c>
      <c r="I28" s="42">
        <f t="shared" si="1"/>
        <v>27.794522136960339</v>
      </c>
      <c r="J28" s="44">
        <f t="shared" si="2"/>
        <v>100</v>
      </c>
      <c r="K28" s="41">
        <f>K25+K27+K26</f>
        <v>0</v>
      </c>
    </row>
    <row r="29" spans="2:12" ht="31.5" customHeight="1" x14ac:dyDescent="0.25">
      <c r="B29" s="22"/>
      <c r="C29" s="22"/>
      <c r="D29" s="22"/>
      <c r="E29" s="22"/>
      <c r="F29" s="22"/>
      <c r="G29" s="22"/>
      <c r="H29" s="22"/>
      <c r="I29" s="22"/>
      <c r="J29" s="158" t="s">
        <v>8</v>
      </c>
      <c r="K29" s="158"/>
    </row>
  </sheetData>
  <sheetProtection formatCells="0" selectLockedCells="1"/>
  <mergeCells count="21">
    <mergeCell ref="J29:K29"/>
    <mergeCell ref="B9:K9"/>
    <mergeCell ref="B21:E21"/>
    <mergeCell ref="B28:E28"/>
    <mergeCell ref="B26:E26"/>
    <mergeCell ref="H10:I10"/>
    <mergeCell ref="B17:E17"/>
    <mergeCell ref="B27:E27"/>
    <mergeCell ref="B24:E24"/>
    <mergeCell ref="B25:E25"/>
    <mergeCell ref="B20:E20"/>
    <mergeCell ref="B12:E12"/>
    <mergeCell ref="B13:E13"/>
    <mergeCell ref="B14:E14"/>
    <mergeCell ref="B22:E22"/>
    <mergeCell ref="B15:E15"/>
    <mergeCell ref="B23:E23"/>
    <mergeCell ref="B11:E11"/>
    <mergeCell ref="B16:E16"/>
    <mergeCell ref="B18:E18"/>
    <mergeCell ref="B19:E19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2016</vt:lpstr>
      <vt:lpstr>Anexo_1.4_Dados</vt:lpstr>
      <vt:lpstr>Anexo 1.5_Quadro Descritivo</vt:lpstr>
      <vt:lpstr>Anexo 1.6_Elemento de Despesas</vt:lpstr>
      <vt:lpstr>Anexo_1.4_Dados!Area_de_impressao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2015-10-09T14:23:55Z</cp:lastPrinted>
  <dcterms:created xsi:type="dcterms:W3CDTF">2013-07-30T15:20:59Z</dcterms:created>
  <dcterms:modified xsi:type="dcterms:W3CDTF">2016-09-12T20:13:28Z</dcterms:modified>
</cp:coreProperties>
</file>