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01 - CAU_AP\16 - PLANOS 2017\rascunho\Planejamento 2017\Planos 2016\"/>
    </mc:Choice>
  </mc:AlternateContent>
  <bookViews>
    <workbookView xWindow="0" yWindow="180" windowWidth="20730" windowHeight="10815" tabRatio="884" activeTab="2"/>
  </bookViews>
  <sheets>
    <sheet name="2016" sheetId="20" r:id="rId1"/>
    <sheet name="Anexo_1.4_Dados" sheetId="1" r:id="rId2"/>
    <sheet name="Anexo 1.5_Quadro Descritivo" sheetId="5" r:id="rId3"/>
    <sheet name="Anexo 1.6_Elemento de Despesas" sheetId="6" r:id="rId4"/>
  </sheets>
  <definedNames>
    <definedName name="A">#REF!</definedName>
    <definedName name="_xlnm.Print_Area" localSheetId="1">Anexo_1.4_Dados!$B$1:$F$32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G16" i="6" l="1"/>
  <c r="G23" i="6" l="1"/>
  <c r="G25" i="6" s="1"/>
  <c r="G28" i="6" s="1"/>
  <c r="F16" i="6"/>
  <c r="F12" i="6"/>
  <c r="K14" i="5"/>
  <c r="K15" i="5"/>
  <c r="K16" i="5"/>
  <c r="K17" i="5"/>
  <c r="K18" i="5"/>
  <c r="K19" i="5"/>
  <c r="K20" i="5"/>
  <c r="K21" i="5"/>
  <c r="K12" i="5"/>
  <c r="J14" i="5"/>
  <c r="J15" i="5"/>
  <c r="J16" i="5"/>
  <c r="J17" i="5"/>
  <c r="J18" i="5"/>
  <c r="J19" i="5"/>
  <c r="J20" i="5"/>
  <c r="J21" i="5"/>
  <c r="J12" i="5"/>
  <c r="C19" i="1"/>
  <c r="F23" i="6" l="1"/>
  <c r="F25" i="6" s="1"/>
  <c r="F28" i="6" s="1"/>
  <c r="K12" i="6"/>
  <c r="H22" i="6"/>
  <c r="H19" i="6"/>
  <c r="I22" i="5"/>
  <c r="H22" i="5"/>
  <c r="H23" i="6" l="1"/>
  <c r="L22" i="5"/>
  <c r="L15" i="5"/>
  <c r="L17" i="5"/>
  <c r="L19" i="5"/>
  <c r="L21" i="5"/>
  <c r="L14" i="5"/>
  <c r="L16" i="5"/>
  <c r="L18" i="5"/>
  <c r="L20" i="5"/>
  <c r="L12" i="5"/>
  <c r="K22" i="5"/>
  <c r="H18" i="6" l="1"/>
  <c r="I22" i="6"/>
  <c r="I15" i="6"/>
  <c r="H13" i="6"/>
  <c r="I27" i="6"/>
  <c r="I24" i="6"/>
  <c r="I21" i="6"/>
  <c r="I19" i="6"/>
  <c r="I17" i="6"/>
  <c r="I14" i="6"/>
  <c r="I13" i="6"/>
  <c r="H27" i="6"/>
  <c r="H24" i="6"/>
  <c r="H21" i="6"/>
  <c r="H17" i="6"/>
  <c r="H14" i="6"/>
  <c r="K16" i="6"/>
  <c r="M22" i="5"/>
  <c r="H12" i="6" l="1"/>
  <c r="I12" i="6"/>
  <c r="K23" i="6"/>
  <c r="K25" i="6" s="1"/>
  <c r="K28" i="6" s="1"/>
  <c r="I16" i="6"/>
  <c r="I18" i="6"/>
  <c r="J22" i="5"/>
  <c r="I20" i="6"/>
  <c r="H20" i="6"/>
  <c r="I26" i="6"/>
  <c r="H26" i="6"/>
  <c r="H15" i="6"/>
  <c r="C23" i="1" l="1"/>
  <c r="C21" i="1"/>
  <c r="H16" i="6"/>
  <c r="I23" i="6" l="1"/>
  <c r="H25" i="6" l="1"/>
  <c r="H28" i="6" s="1"/>
  <c r="I25" i="6"/>
  <c r="J25" i="6" l="1"/>
  <c r="J12" i="6"/>
  <c r="J22" i="6"/>
  <c r="J16" i="6"/>
  <c r="J15" i="6"/>
  <c r="J21" i="6"/>
  <c r="J28" i="6"/>
  <c r="I28" i="6"/>
  <c r="J26" i="6"/>
  <c r="J17" i="6"/>
  <c r="J19" i="6"/>
  <c r="J24" i="6"/>
  <c r="J27" i="6"/>
  <c r="J18" i="6"/>
  <c r="J13" i="6"/>
  <c r="J20" i="6"/>
  <c r="J14" i="6"/>
  <c r="J23" i="6"/>
</calcChain>
</file>

<file path=xl/sharedStrings.xml><?xml version="1.0" encoding="utf-8"?>
<sst xmlns="http://schemas.openxmlformats.org/spreadsheetml/2006/main" count="98" uniqueCount="92">
  <si>
    <t>Início:</t>
  </si>
  <si>
    <t>Término:</t>
  </si>
  <si>
    <t>3.1.1 Custeados com Recursos do Fundo de Apoio</t>
  </si>
  <si>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</si>
  <si>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</si>
  <si>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</si>
  <si>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</si>
  <si>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</si>
  <si>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</si>
  <si>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</si>
  <si>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</si>
  <si>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</si>
  <si>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</si>
  <si>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</si>
  <si>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</si>
  <si>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</si>
  <si>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</si>
  <si>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</si>
  <si>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</si>
  <si>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</si>
  <si>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</si>
  <si>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</si>
  <si>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</si>
  <si>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</si>
  <si>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</si>
  <si>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</si>
  <si>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</si>
  <si>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</si>
  <si>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</si>
  <si>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</si>
  <si>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</si>
  <si>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</si>
  <si>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</si>
  <si>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</si>
  <si>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</si>
  <si>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</si>
  <si>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</si>
  <si>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</si>
  <si>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</si>
  <si>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</si>
  <si>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</si>
  <si>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</si>
  <si>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</si>
  <si>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</si>
  <si>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</si>
  <si>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</si>
  <si>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</si>
  <si>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</si>
  <si>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</si>
  <si>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Valorizar a Arquitetura e Urbanismo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</si>
  <si>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</si>
  <si>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</si>
  <si>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</si>
  <si>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</si>
  <si>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</si>
  <si>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</si>
  <si>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</si>
  <si>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% Partic.
(G)</t>
  </si>
  <si>
    <t xml:space="preserve">A custear com Recursos do Fundo de Apoio (R$) 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</si>
  <si>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</si>
  <si>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</si>
  <si>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</si>
  <si>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</si>
  <si>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</si>
  <si>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Reprogramação 2015
(A)</t>
  </si>
  <si>
    <t xml:space="preserve">COMENTÁRIOS </t>
  </si>
  <si>
    <t>Anexo 1.4 - Dados Gerais do Plano de Ação - Programação 2016</t>
  </si>
  <si>
    <t>4. COMENTÁRIOS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</si>
  <si>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</si>
  <si>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</si>
  <si>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</si>
  <si>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</si>
  <si>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</si>
  <si>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</si>
  <si>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</si>
  <si>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</si>
  <si>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</si>
  <si>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Conselho de Arquitetura e Urbanismo do Amapá</t>
  </si>
  <si>
    <t xml:space="preserve">CAU/AP: </t>
  </si>
  <si>
    <t>Eumenides de Almeida Mascarenhas - Presidente do CAU/AP</t>
  </si>
  <si>
    <t>Elione Silva de Miranda - Gerente Geral do CAU/AP</t>
  </si>
  <si>
    <t>EUMENIDES MASCARENHAS</t>
  </si>
  <si>
    <t>Assegurar a eficácia no relacionamento e comunicação com a sociedade</t>
  </si>
  <si>
    <t>Contratação de Empresa Responsvael por serivos de Cerimonial</t>
  </si>
  <si>
    <t>Promover o eventos voltados para o aprimoramento das atividades ligadas ao exercício da arquitetura e urbanismo</t>
  </si>
  <si>
    <t>EVENTOS CAU/AP</t>
  </si>
  <si>
    <t>A realização de bons Eventos fornecidos pelo CAU/AP</t>
  </si>
  <si>
    <t>Ralizar 2 (dois) Enventos no ano, com contratação de empresa especializado em organização e realização de Cerimonial.</t>
  </si>
  <si>
    <t>CAU/AP:</t>
  </si>
  <si>
    <t>Aprimorar e inovar os processos e as ações</t>
  </si>
  <si>
    <t>Projeto</t>
  </si>
  <si>
    <t>alterei de acordo com o quadro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</si>
</sst>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-&quot;R$&quot;\ * #,##0_-;\-&quot;R$&quot;\ * #,##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6" fillId="0" borderId="2" xfId="0" applyFont="1" applyBorder="1" applyAlignment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3" borderId="1" xfId="0" applyNumberFormat="1" applyFont="1" applyFill="1" applyBorder="1" applyAlignment="1" applyProtection="1">
      <alignment vertical="center" wrapText="1"/>
      <protection locked="0"/>
    </xf>
    <xf numFmtId="43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3" fillId="3" borderId="2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wrapText="1"/>
    </xf>
    <xf numFmtId="43" fontId="4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 applyProtection="1">
      <alignment horizontal="center" wrapText="1"/>
      <protection locked="0"/>
    </xf>
    <xf numFmtId="43" fontId="4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>
      <alignment horizontal="center" wrapText="1"/>
    </xf>
    <xf numFmtId="43" fontId="4" fillId="2" borderId="1" xfId="0" applyNumberFormat="1" applyFont="1" applyFill="1" applyBorder="1" applyAlignment="1">
      <alignment horizontal="center" wrapText="1"/>
    </xf>
    <xf numFmtId="43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14" fontId="0" fillId="3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" fillId="6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89298</xdr:colOff>
      <xdr:row>2</xdr:row>
      <xdr:rowOff>89297</xdr:rowOff>
    </xdr:from>
    <xdr:to>
      <xdr:col>9</xdr:col>
      <xdr:colOff>857251</xdr:colOff>
      <xdr:row>32</xdr:row>
      <xdr:rowOff>152400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8" y="479822"/>
          <a:ext cx="9083278" cy="5778103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57150</xdr:rowOff>
    </xdr:from>
    <xdr:to>
      <xdr:col>9</xdr:col>
      <xdr:colOff>908078</xdr:colOff>
      <xdr:row>4</xdr:row>
      <xdr:rowOff>123825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/>
        <a:stretch>
          <a:fillRect/>
        </a:stretch>
      </xdr:blipFill>
      <xdr:spPr bwMode="auto">
        <a:xfrm>
          <a:off x="0" y="57150"/>
          <a:ext cx="9223403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11907</xdr:colOff>
      <xdr:row>4</xdr:row>
      <xdr:rowOff>11910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31"/>
        <a:stretch>
          <a:fillRect/>
        </a:stretch>
      </xdr:blipFill>
      <xdr:spPr bwMode="auto">
        <a:xfrm>
          <a:off x="1" y="0"/>
          <a:ext cx="10406062" cy="86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219075</xdr:colOff>
      <xdr:row>5</xdr:row>
      <xdr:rowOff>47624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0"/>
          <a:ext cx="9672637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4</xdr:row>
      <xdr:rowOff>119063</xdr:rowOff>
    </xdr:to>
    <xdr:pic>
      <xdr:nvPicPr>
        <xdr:cNvPr id="819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0"/>
          <a:ext cx="9751218" cy="8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topLeftCell="A7" workbookViewId="0">
      <selection activeCell="L13" sqref="L13"/>
    </sheetView>
  </sheetViews>
  <sheetFormatPr defaultRowHeight="15" x14ac:dyDescent="0.25"/>
  <cols>
    <col min="1" max="11" width="13.85546875" style="27" customWidth="1"/>
    <col min="12" max="12" width="8.85546875" style="27" customWidth="1"/>
    <col min="13" max="16384" width="9.140625" style="27"/>
  </cols>
  <sheetData>
    <row r="2" spans="1:1" ht="15.75" x14ac:dyDescent="0.25">
      <c r="A2" s="6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K33"/>
  <sheetViews>
    <sheetView showGridLines="0" topLeftCell="A19" zoomScale="80" zoomScaleNormal="80" zoomScaleSheetLayoutView="80" workbookViewId="0">
      <selection activeCell="C34" sqref="C34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</cols>
  <sheetData>
    <row r="3" spans="2:11" ht="34.5" customHeight="1" x14ac:dyDescent="0.25"/>
    <row r="4" spans="2:11" ht="3" customHeight="1" x14ac:dyDescent="0.25"/>
    <row r="5" spans="2:11" ht="27.75" customHeight="1" x14ac:dyDescent="0.25">
      <c r="B5" s="20" t="s">
        <v>78</v>
      </c>
      <c r="C5" s="15"/>
      <c r="D5" s="15"/>
      <c r="E5" s="15"/>
      <c r="F5" s="16"/>
    </row>
    <row r="6" spans="2:11" s="2" customFormat="1" ht="30" customHeight="1" x14ac:dyDescent="0.25">
      <c r="B6" s="86" t="s">
        <v>66</v>
      </c>
      <c r="C6" s="87"/>
      <c r="D6" s="17"/>
      <c r="E6" s="17"/>
      <c r="F6" s="17"/>
      <c r="G6" s="6"/>
      <c r="H6" s="6"/>
      <c r="I6" s="6"/>
      <c r="J6" s="6"/>
      <c r="K6" s="6"/>
    </row>
    <row r="8" spans="2:11" s="1" customFormat="1" ht="24" customHeight="1" x14ac:dyDescent="0.25">
      <c r="B8" s="11" t="s">
        <v>46</v>
      </c>
      <c r="C8" s="12"/>
      <c r="D8" s="12"/>
      <c r="E8" s="12"/>
      <c r="F8" s="13"/>
    </row>
    <row r="9" spans="2:11" s="1" customFormat="1" ht="20.25" customHeight="1" x14ac:dyDescent="0.25">
      <c r="B9" s="9" t="s">
        <v>43</v>
      </c>
      <c r="C9" s="74" t="s">
        <v>77</v>
      </c>
      <c r="D9" s="75"/>
      <c r="E9" s="75"/>
      <c r="F9" s="76"/>
    </row>
    <row r="10" spans="2:11" s="1" customFormat="1" ht="33" customHeight="1" x14ac:dyDescent="0.25">
      <c r="B10" s="7" t="s">
        <v>44</v>
      </c>
      <c r="C10" s="101" t="s">
        <v>79</v>
      </c>
      <c r="D10" s="75"/>
      <c r="E10" s="75"/>
      <c r="F10" s="76"/>
    </row>
    <row r="11" spans="2:11" s="1" customFormat="1" ht="20.25" customHeight="1" x14ac:dyDescent="0.25">
      <c r="B11" s="9" t="s">
        <v>61</v>
      </c>
      <c r="C11" s="73" t="s">
        <v>90</v>
      </c>
      <c r="G11" s="73" t="s">
        <v>91</v>
      </c>
    </row>
    <row r="12" spans="2:11" s="1" customFormat="1" ht="20.25" customHeight="1" x14ac:dyDescent="0.25">
      <c r="B12" s="9" t="s">
        <v>62</v>
      </c>
      <c r="C12" s="98" t="s">
        <v>85</v>
      </c>
      <c r="D12" s="99"/>
      <c r="E12" s="99"/>
      <c r="F12" s="100"/>
    </row>
    <row r="13" spans="2:11" s="1" customFormat="1" ht="20.25" customHeight="1" x14ac:dyDescent="0.25">
      <c r="B13" s="9" t="s">
        <v>45</v>
      </c>
      <c r="C13" s="74" t="s">
        <v>84</v>
      </c>
      <c r="D13" s="75"/>
      <c r="E13" s="75"/>
      <c r="F13" s="76"/>
    </row>
    <row r="14" spans="2:11" s="1" customFormat="1" ht="20.25" customHeight="1" x14ac:dyDescent="0.25">
      <c r="B14" s="9" t="s">
        <v>63</v>
      </c>
      <c r="C14" s="74" t="s">
        <v>80</v>
      </c>
      <c r="D14" s="75"/>
      <c r="E14" s="75"/>
      <c r="F14" s="76"/>
    </row>
    <row r="15" spans="2:11" s="1" customFormat="1" x14ac:dyDescent="0.25">
      <c r="B15" s="10"/>
      <c r="C15" s="10"/>
      <c r="D15" s="10"/>
      <c r="E15" s="10"/>
      <c r="F15" s="10"/>
    </row>
    <row r="16" spans="2:11" s="1" customFormat="1" ht="24" customHeight="1" x14ac:dyDescent="0.25">
      <c r="B16" s="11" t="s">
        <v>47</v>
      </c>
      <c r="C16" s="12"/>
      <c r="D16" s="12"/>
      <c r="E16" s="12"/>
      <c r="F16" s="13"/>
    </row>
    <row r="17" spans="2:6" s="1" customFormat="1" ht="14.25" customHeight="1" x14ac:dyDescent="0.25">
      <c r="B17" s="18" t="s">
        <v>51</v>
      </c>
      <c r="C17" s="14"/>
      <c r="D17" s="14"/>
      <c r="E17" s="14"/>
      <c r="F17" s="14"/>
    </row>
    <row r="18" spans="2:6" s="1" customFormat="1" ht="33" customHeight="1" x14ac:dyDescent="0.25">
      <c r="B18" s="8" t="s">
        <v>52</v>
      </c>
      <c r="C18" s="77" t="s">
        <v>82</v>
      </c>
      <c r="D18" s="78"/>
      <c r="E18" s="78"/>
      <c r="F18" s="79"/>
    </row>
    <row r="19" spans="2:6" s="1" customFormat="1" ht="15.75" customHeight="1" x14ac:dyDescent="0.25">
      <c r="B19" s="19" t="s">
        <v>50</v>
      </c>
      <c r="C19" s="94" t="str">
        <f>IFERROR(VLOOKUP(C18,#REF!,33,FALSE),"")</f>
        <v/>
      </c>
      <c r="D19" s="95"/>
      <c r="E19" s="95"/>
      <c r="F19" s="96"/>
    </row>
    <row r="20" spans="2:6" s="1" customFormat="1" ht="33" customHeight="1" x14ac:dyDescent="0.25">
      <c r="B20" s="8" t="s">
        <v>53</v>
      </c>
      <c r="C20" s="77" t="s">
        <v>89</v>
      </c>
      <c r="D20" s="78"/>
      <c r="E20" s="78"/>
      <c r="F20" s="79"/>
    </row>
    <row r="21" spans="2:6" s="1" customFormat="1" ht="15.75" customHeight="1" x14ac:dyDescent="0.25">
      <c r="B21" s="19" t="s">
        <v>50</v>
      </c>
      <c r="C21" s="94" t="str">
        <f>IFERROR(VLOOKUP(C20,#REF!,23,FALSE),"")</f>
        <v/>
      </c>
      <c r="D21" s="95"/>
      <c r="E21" s="95"/>
      <c r="F21" s="96"/>
    </row>
    <row r="22" spans="2:6" s="1" customFormat="1" ht="33" customHeight="1" x14ac:dyDescent="0.25">
      <c r="B22" s="8" t="s">
        <v>54</v>
      </c>
      <c r="C22" s="91" t="s">
        <v>49</v>
      </c>
      <c r="D22" s="92"/>
      <c r="E22" s="92"/>
      <c r="F22" s="93"/>
    </row>
    <row r="23" spans="2:6" s="1" customFormat="1" ht="15.75" customHeight="1" x14ac:dyDescent="0.25">
      <c r="B23" s="19" t="s">
        <v>50</v>
      </c>
      <c r="C23" s="94" t="str">
        <f>IFERROR(VLOOKUP(C22,#REF!,23,FALSE),"")</f>
        <v/>
      </c>
      <c r="D23" s="95"/>
      <c r="E23" s="95"/>
      <c r="F23" s="96"/>
    </row>
    <row r="24" spans="2:6" s="1" customFormat="1" ht="33" customHeight="1" x14ac:dyDescent="0.25">
      <c r="B24" s="9" t="s">
        <v>55</v>
      </c>
      <c r="C24" s="91" t="s">
        <v>86</v>
      </c>
      <c r="D24" s="92"/>
      <c r="E24" s="92"/>
      <c r="F24" s="93"/>
    </row>
    <row r="25" spans="2:6" s="1" customFormat="1" ht="25.5" customHeight="1" x14ac:dyDescent="0.25">
      <c r="B25" s="9" t="s">
        <v>56</v>
      </c>
      <c r="C25" s="9" t="s">
        <v>0</v>
      </c>
      <c r="D25" s="21">
        <v>42370</v>
      </c>
      <c r="E25" s="9" t="s">
        <v>1</v>
      </c>
      <c r="F25" s="21">
        <v>42735</v>
      </c>
    </row>
    <row r="26" spans="2:6" s="1" customFormat="1" x14ac:dyDescent="0.25">
      <c r="B26" s="97"/>
      <c r="C26" s="97"/>
      <c r="D26" s="97"/>
      <c r="E26" s="97"/>
      <c r="F26" s="97"/>
    </row>
    <row r="27" spans="2:6" s="1" customFormat="1" ht="24" customHeight="1" x14ac:dyDescent="0.25">
      <c r="B27" s="11" t="s">
        <v>59</v>
      </c>
      <c r="C27" s="12"/>
      <c r="D27" s="12"/>
      <c r="E27" s="12"/>
      <c r="F27" s="13"/>
    </row>
    <row r="28" spans="2:6" s="1" customFormat="1" ht="20.100000000000001" customHeight="1" x14ac:dyDescent="0.25">
      <c r="B28" s="9" t="s">
        <v>48</v>
      </c>
      <c r="C28" s="82">
        <v>40000</v>
      </c>
      <c r="D28" s="82"/>
      <c r="E28" s="82"/>
      <c r="F28" s="82"/>
    </row>
    <row r="29" spans="2:6" s="1" customFormat="1" ht="20.100000000000001" customHeight="1" x14ac:dyDescent="0.25">
      <c r="B29" s="8" t="s">
        <v>2</v>
      </c>
      <c r="C29" s="22"/>
      <c r="D29" s="9" t="s">
        <v>3</v>
      </c>
      <c r="E29" s="22"/>
      <c r="F29" s="22"/>
    </row>
    <row r="30" spans="2:6" s="1" customFormat="1" x14ac:dyDescent="0.25">
      <c r="B30" s="81"/>
      <c r="C30" s="81"/>
      <c r="D30" s="81"/>
      <c r="E30" s="81"/>
      <c r="F30" s="81"/>
    </row>
    <row r="31" spans="2:6" s="1" customFormat="1" ht="24" customHeight="1" x14ac:dyDescent="0.25">
      <c r="B31" s="88" t="s">
        <v>67</v>
      </c>
      <c r="C31" s="89"/>
      <c r="D31" s="89"/>
      <c r="E31" s="89"/>
      <c r="F31" s="90"/>
    </row>
    <row r="32" spans="2:6" s="1" customFormat="1" ht="63.75" customHeight="1" x14ac:dyDescent="0.25">
      <c r="B32" s="83"/>
      <c r="C32" s="84"/>
      <c r="D32" s="84"/>
      <c r="E32" s="84"/>
      <c r="F32" s="85"/>
    </row>
    <row r="33" spans="2:6" s="1" customFormat="1" ht="20.100000000000001" customHeight="1" x14ac:dyDescent="0.25">
      <c r="B33" s="80"/>
      <c r="C33" s="80"/>
      <c r="D33" s="80"/>
      <c r="E33" s="80"/>
      <c r="F33" s="80"/>
    </row>
  </sheetData>
  <sheetProtection formatCells="0" selectLockedCells="1"/>
  <mergeCells count="19">
    <mergeCell ref="B6:C6"/>
    <mergeCell ref="B31:F31"/>
    <mergeCell ref="C24:F24"/>
    <mergeCell ref="C19:F19"/>
    <mergeCell ref="B26:F26"/>
    <mergeCell ref="C12:F12"/>
    <mergeCell ref="C10:F10"/>
    <mergeCell ref="C22:F22"/>
    <mergeCell ref="C18:F18"/>
    <mergeCell ref="C9:F9"/>
    <mergeCell ref="C21:F21"/>
    <mergeCell ref="C23:F23"/>
    <mergeCell ref="C14:F14"/>
    <mergeCell ref="C13:F13"/>
    <mergeCell ref="C20:F20"/>
    <mergeCell ref="B33:F33"/>
    <mergeCell ref="B30:F30"/>
    <mergeCell ref="C28:F28"/>
    <mergeCell ref="B32:F32"/>
  </mergeCells>
  <conditionalFormatting sqref="C19:F19 C21:F21 C23:F23">
    <cfRule type="cellIs" dxfId="0" priority="14" operator="equal">
      <formula>"PREENCHIMENTO AUTOMÁTICO"</formula>
    </cfRule>
  </conditionalFormatting>
  <dataValidations count="1">
    <dataValidation type="list" allowBlank="1" showInputMessage="1" showErrorMessage="1" sqref="C19:F19 C21:F21 C23:F2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5:Q31"/>
  <sheetViews>
    <sheetView showGridLines="0" tabSelected="1" topLeftCell="A7" zoomScale="80" zoomScaleNormal="80" zoomScaleSheetLayoutView="80" workbookViewId="0">
      <selection activeCell="I12" sqref="I12"/>
    </sheetView>
  </sheetViews>
  <sheetFormatPr defaultRowHeight="15" x14ac:dyDescent="0.25"/>
  <cols>
    <col min="1" max="1" width="1.140625" style="2" customWidth="1"/>
    <col min="2" max="2" width="4.85546875" style="2" customWidth="1"/>
    <col min="3" max="3" width="9.7109375" style="2" hidden="1" customWidth="1"/>
    <col min="4" max="4" width="27.5703125" style="2" customWidth="1"/>
    <col min="5" max="5" width="23.5703125" style="2" customWidth="1"/>
    <col min="6" max="6" width="14" style="2" customWidth="1"/>
    <col min="7" max="7" width="15" style="2" customWidth="1"/>
    <col min="8" max="8" width="18.28515625" style="2" customWidth="1"/>
    <col min="9" max="9" width="15.7109375" style="2" customWidth="1"/>
    <col min="10" max="10" width="14" style="2" customWidth="1"/>
    <col min="11" max="11" width="9.140625" style="4" customWidth="1"/>
    <col min="12" max="12" width="13" style="4" customWidth="1"/>
    <col min="13" max="13" width="20.140625" style="2" customWidth="1"/>
    <col min="14" max="14" width="20.5703125" style="2" customWidth="1"/>
    <col min="15" max="16384" width="9.140625" style="2"/>
  </cols>
  <sheetData>
    <row r="5" spans="1:14" ht="18.75" customHeight="1" x14ac:dyDescent="0.25"/>
    <row r="6" spans="1:14" ht="24" customHeight="1" x14ac:dyDescent="0.25">
      <c r="B6" s="102" t="s">
        <v>88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24" customHeight="1" x14ac:dyDescent="0.25">
      <c r="B7" s="117" t="s">
        <v>68</v>
      </c>
      <c r="C7" s="118"/>
      <c r="D7" s="118"/>
      <c r="E7" s="118"/>
      <c r="F7" s="118"/>
      <c r="G7" s="118"/>
      <c r="H7" s="118"/>
      <c r="I7" s="24"/>
      <c r="J7" s="24"/>
      <c r="K7" s="24"/>
      <c r="L7" s="24"/>
      <c r="M7" s="24"/>
      <c r="N7" s="25"/>
    </row>
    <row r="8" spans="1:14" ht="15.75" customHeight="1" x14ac:dyDescent="0.25">
      <c r="B8" s="6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47.25" customHeight="1" x14ac:dyDescent="0.25">
      <c r="B9" s="113" t="s">
        <v>4</v>
      </c>
      <c r="C9" s="31" t="s">
        <v>5</v>
      </c>
      <c r="D9" s="111" t="s">
        <v>24</v>
      </c>
      <c r="E9" s="112"/>
      <c r="F9" s="111" t="s">
        <v>7</v>
      </c>
      <c r="G9" s="112"/>
      <c r="H9" s="125" t="s">
        <v>64</v>
      </c>
      <c r="I9" s="125" t="s">
        <v>73</v>
      </c>
      <c r="J9" s="111" t="s">
        <v>25</v>
      </c>
      <c r="K9" s="112"/>
      <c r="L9" s="119" t="s">
        <v>57</v>
      </c>
      <c r="M9" s="120" t="s">
        <v>58</v>
      </c>
      <c r="N9" s="113" t="s">
        <v>10</v>
      </c>
    </row>
    <row r="10" spans="1:14" ht="15" customHeight="1" x14ac:dyDescent="0.25">
      <c r="B10" s="113"/>
      <c r="C10" s="31"/>
      <c r="D10" s="123" t="s">
        <v>5</v>
      </c>
      <c r="E10" s="123" t="s">
        <v>6</v>
      </c>
      <c r="F10" s="123" t="s">
        <v>8</v>
      </c>
      <c r="G10" s="123" t="s">
        <v>9</v>
      </c>
      <c r="H10" s="126"/>
      <c r="I10" s="126"/>
      <c r="J10" s="125" t="s">
        <v>70</v>
      </c>
      <c r="K10" s="125" t="s">
        <v>71</v>
      </c>
      <c r="L10" s="119"/>
      <c r="M10" s="121"/>
      <c r="N10" s="113"/>
    </row>
    <row r="11" spans="1:14" ht="45" customHeight="1" x14ac:dyDescent="0.25">
      <c r="B11" s="113"/>
      <c r="C11" s="32" t="s">
        <v>23</v>
      </c>
      <c r="D11" s="124"/>
      <c r="E11" s="124"/>
      <c r="F11" s="124"/>
      <c r="G11" s="124"/>
      <c r="H11" s="127"/>
      <c r="I11" s="127"/>
      <c r="J11" s="127"/>
      <c r="K11" s="127"/>
      <c r="L11" s="119"/>
      <c r="M11" s="122"/>
      <c r="N11" s="113"/>
    </row>
    <row r="12" spans="1:14" ht="131.25" customHeight="1" x14ac:dyDescent="0.25">
      <c r="A12" s="5"/>
      <c r="B12" s="71">
        <v>1</v>
      </c>
      <c r="C12" s="71"/>
      <c r="D12" s="71" t="s">
        <v>83</v>
      </c>
      <c r="E12" s="72" t="s">
        <v>87</v>
      </c>
      <c r="F12" s="70">
        <v>42370</v>
      </c>
      <c r="G12" s="33">
        <v>42735</v>
      </c>
      <c r="H12" s="34">
        <v>0</v>
      </c>
      <c r="I12" s="34">
        <v>40000</v>
      </c>
      <c r="J12" s="35">
        <f>I12-H12</f>
        <v>40000</v>
      </c>
      <c r="K12" s="36">
        <f>IFERROR(I12/H12*100-100,0)</f>
        <v>0</v>
      </c>
      <c r="L12" s="36">
        <f>IFERROR(I12/$I$22*100,0)</f>
        <v>100</v>
      </c>
      <c r="M12" s="34"/>
      <c r="N12" s="26" t="s">
        <v>81</v>
      </c>
    </row>
    <row r="13" spans="1:14" ht="15.75" x14ac:dyDescent="0.25">
      <c r="B13" s="26"/>
      <c r="C13" s="26"/>
      <c r="D13" s="26"/>
      <c r="E13" s="26"/>
      <c r="F13" s="33"/>
      <c r="G13" s="33"/>
      <c r="H13" s="34"/>
      <c r="I13" s="34"/>
      <c r="J13" s="35"/>
      <c r="K13" s="36"/>
      <c r="L13" s="36"/>
      <c r="M13" s="34"/>
      <c r="N13" s="26"/>
    </row>
    <row r="14" spans="1:14" ht="15.75" x14ac:dyDescent="0.25">
      <c r="B14" s="26"/>
      <c r="C14" s="26"/>
      <c r="D14" s="26"/>
      <c r="E14" s="26"/>
      <c r="F14" s="33"/>
      <c r="G14" s="33"/>
      <c r="H14" s="34"/>
      <c r="I14" s="34"/>
      <c r="J14" s="35">
        <f t="shared" ref="J14:J21" si="0">I14-H14</f>
        <v>0</v>
      </c>
      <c r="K14" s="36">
        <f t="shared" ref="K14:K22" si="1">IFERROR(I14/H14*100-100,0)</f>
        <v>0</v>
      </c>
      <c r="L14" s="36">
        <f t="shared" ref="L14:L22" si="2">IFERROR(I14/$I$22*100,0)</f>
        <v>0</v>
      </c>
      <c r="M14" s="34"/>
      <c r="N14" s="26"/>
    </row>
    <row r="15" spans="1:14" ht="15.75" x14ac:dyDescent="0.25">
      <c r="B15" s="26"/>
      <c r="C15" s="26"/>
      <c r="D15" s="26"/>
      <c r="E15" s="26"/>
      <c r="F15" s="33"/>
      <c r="G15" s="33"/>
      <c r="H15" s="34"/>
      <c r="I15" s="34"/>
      <c r="J15" s="35">
        <f t="shared" si="0"/>
        <v>0</v>
      </c>
      <c r="K15" s="36">
        <f t="shared" si="1"/>
        <v>0</v>
      </c>
      <c r="L15" s="36">
        <f t="shared" si="2"/>
        <v>0</v>
      </c>
      <c r="M15" s="34"/>
      <c r="N15" s="26"/>
    </row>
    <row r="16" spans="1:14" ht="15.75" x14ac:dyDescent="0.25">
      <c r="B16" s="26"/>
      <c r="C16" s="26"/>
      <c r="D16" s="26"/>
      <c r="E16" s="26"/>
      <c r="F16" s="33"/>
      <c r="G16" s="33"/>
      <c r="H16" s="34"/>
      <c r="I16" s="34"/>
      <c r="J16" s="35">
        <f t="shared" si="0"/>
        <v>0</v>
      </c>
      <c r="K16" s="36">
        <f t="shared" si="1"/>
        <v>0</v>
      </c>
      <c r="L16" s="36">
        <f t="shared" si="2"/>
        <v>0</v>
      </c>
      <c r="M16" s="34"/>
      <c r="N16" s="26"/>
    </row>
    <row r="17" spans="2:17" ht="15.75" x14ac:dyDescent="0.25">
      <c r="B17" s="26"/>
      <c r="C17" s="26"/>
      <c r="D17" s="26"/>
      <c r="E17" s="26"/>
      <c r="F17" s="33"/>
      <c r="G17" s="33"/>
      <c r="H17" s="34"/>
      <c r="I17" s="34"/>
      <c r="J17" s="35">
        <f t="shared" si="0"/>
        <v>0</v>
      </c>
      <c r="K17" s="36">
        <f t="shared" si="1"/>
        <v>0</v>
      </c>
      <c r="L17" s="36">
        <f t="shared" si="2"/>
        <v>0</v>
      </c>
      <c r="M17" s="34"/>
      <c r="N17" s="26"/>
    </row>
    <row r="18" spans="2:17" ht="15.75" x14ac:dyDescent="0.25">
      <c r="B18" s="26"/>
      <c r="C18" s="26"/>
      <c r="D18" s="26"/>
      <c r="E18" s="26"/>
      <c r="F18" s="33"/>
      <c r="G18" s="33"/>
      <c r="H18" s="34"/>
      <c r="I18" s="34"/>
      <c r="J18" s="35">
        <f t="shared" si="0"/>
        <v>0</v>
      </c>
      <c r="K18" s="36">
        <f t="shared" si="1"/>
        <v>0</v>
      </c>
      <c r="L18" s="36">
        <f t="shared" si="2"/>
        <v>0</v>
      </c>
      <c r="M18" s="34"/>
      <c r="N18" s="26"/>
    </row>
    <row r="19" spans="2:17" ht="15.75" x14ac:dyDescent="0.25">
      <c r="B19" s="26"/>
      <c r="C19" s="26"/>
      <c r="D19" s="26"/>
      <c r="E19" s="26"/>
      <c r="F19" s="33"/>
      <c r="G19" s="33"/>
      <c r="H19" s="34"/>
      <c r="I19" s="34"/>
      <c r="J19" s="35">
        <f t="shared" si="0"/>
        <v>0</v>
      </c>
      <c r="K19" s="36">
        <f t="shared" si="1"/>
        <v>0</v>
      </c>
      <c r="L19" s="36">
        <f t="shared" si="2"/>
        <v>0</v>
      </c>
      <c r="M19" s="34"/>
      <c r="N19" s="26"/>
    </row>
    <row r="20" spans="2:17" ht="15.75" x14ac:dyDescent="0.25">
      <c r="B20" s="26"/>
      <c r="C20" s="26"/>
      <c r="D20" s="26"/>
      <c r="E20" s="26"/>
      <c r="F20" s="33"/>
      <c r="G20" s="33"/>
      <c r="H20" s="34"/>
      <c r="I20" s="34"/>
      <c r="J20" s="35">
        <f t="shared" si="0"/>
        <v>0</v>
      </c>
      <c r="K20" s="36">
        <f t="shared" si="1"/>
        <v>0</v>
      </c>
      <c r="L20" s="36">
        <f t="shared" si="2"/>
        <v>0</v>
      </c>
      <c r="M20" s="34"/>
      <c r="N20" s="26"/>
    </row>
    <row r="21" spans="2:17" ht="15.75" x14ac:dyDescent="0.25">
      <c r="B21" s="26"/>
      <c r="C21" s="26"/>
      <c r="D21" s="26"/>
      <c r="E21" s="26"/>
      <c r="F21" s="33"/>
      <c r="G21" s="33"/>
      <c r="H21" s="34"/>
      <c r="I21" s="34"/>
      <c r="J21" s="35">
        <f t="shared" si="0"/>
        <v>0</v>
      </c>
      <c r="K21" s="36">
        <f t="shared" si="1"/>
        <v>0</v>
      </c>
      <c r="L21" s="36">
        <f t="shared" si="2"/>
        <v>0</v>
      </c>
      <c r="M21" s="34"/>
      <c r="N21" s="26"/>
    </row>
    <row r="22" spans="2:17" s="3" customFormat="1" ht="15.75" x14ac:dyDescent="0.25">
      <c r="B22" s="114" t="s">
        <v>3</v>
      </c>
      <c r="C22" s="115"/>
      <c r="D22" s="115"/>
      <c r="E22" s="115"/>
      <c r="F22" s="115"/>
      <c r="G22" s="116"/>
      <c r="H22" s="37">
        <f>SUM(H12:H21)</f>
        <v>0</v>
      </c>
      <c r="I22" s="37">
        <f>SUM(I12:I21)</f>
        <v>40000</v>
      </c>
      <c r="J22" s="37">
        <f>SUM(J12:J21)</f>
        <v>40000</v>
      </c>
      <c r="K22" s="69">
        <f t="shared" si="1"/>
        <v>0</v>
      </c>
      <c r="L22" s="38">
        <f t="shared" si="2"/>
        <v>100</v>
      </c>
      <c r="M22" s="37">
        <f>SUM(M12:M21)</f>
        <v>0</v>
      </c>
      <c r="N22" s="39"/>
    </row>
    <row r="23" spans="2:17" ht="15.75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1"/>
      <c r="M23" s="40"/>
      <c r="N23" s="40"/>
    </row>
    <row r="24" spans="2:17" ht="15" customHeight="1" x14ac:dyDescent="0.25">
      <c r="B24" s="105" t="s">
        <v>65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2:17" ht="95.25" customHeight="1" x14ac:dyDescent="0.25"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67"/>
      <c r="Q25" s="68"/>
    </row>
    <row r="26" spans="2:17" ht="15" hidden="1" customHeight="1" x14ac:dyDescent="0.25">
      <c r="B26" s="129" t="s">
        <v>26</v>
      </c>
      <c r="C26" s="129"/>
      <c r="D26" s="129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2:17" ht="15" hidden="1" customHeight="1" x14ac:dyDescent="0.25">
      <c r="B27" s="43" t="s">
        <v>30</v>
      </c>
      <c r="C27" s="130" t="s">
        <v>34</v>
      </c>
      <c r="D27" s="13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2:17" ht="15" hidden="1" customHeight="1" x14ac:dyDescent="0.25">
      <c r="B28" s="43" t="s">
        <v>31</v>
      </c>
      <c r="C28" s="130" t="s">
        <v>27</v>
      </c>
      <c r="D28" s="13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2:17" ht="15" hidden="1" customHeight="1" x14ac:dyDescent="0.25">
      <c r="B29" s="43" t="s">
        <v>32</v>
      </c>
      <c r="C29" s="130" t="s">
        <v>28</v>
      </c>
      <c r="D29" s="13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2:17" ht="15" hidden="1" customHeight="1" x14ac:dyDescent="0.25">
      <c r="B30" s="43" t="s">
        <v>33</v>
      </c>
      <c r="C30" s="130" t="s">
        <v>29</v>
      </c>
      <c r="D30" s="13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2:17" ht="15" customHeight="1" x14ac:dyDescent="0.25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23"/>
      <c r="P31" s="23"/>
      <c r="Q31" s="23"/>
    </row>
  </sheetData>
  <sheetProtection formatCells="0" formatRows="0" insertRows="0" deleteRows="0"/>
  <mergeCells count="26">
    <mergeCell ref="B31:N31"/>
    <mergeCell ref="K10:K11"/>
    <mergeCell ref="G10:G11"/>
    <mergeCell ref="J10:J11"/>
    <mergeCell ref="B26:D26"/>
    <mergeCell ref="C27:D27"/>
    <mergeCell ref="C28:D28"/>
    <mergeCell ref="C29:D29"/>
    <mergeCell ref="C30:D30"/>
    <mergeCell ref="F10:F11"/>
    <mergeCell ref="I9:I11"/>
    <mergeCell ref="D9:E9"/>
    <mergeCell ref="B6:N6"/>
    <mergeCell ref="B24:N24"/>
    <mergeCell ref="B25:N25"/>
    <mergeCell ref="F9:G9"/>
    <mergeCell ref="B9:B11"/>
    <mergeCell ref="B22:G22"/>
    <mergeCell ref="B7:H7"/>
    <mergeCell ref="J9:K9"/>
    <mergeCell ref="L9:L11"/>
    <mergeCell ref="N9:N11"/>
    <mergeCell ref="M9:M11"/>
    <mergeCell ref="D10:D11"/>
    <mergeCell ref="E10:E11"/>
    <mergeCell ref="H9:H11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6:P29"/>
  <sheetViews>
    <sheetView showGridLines="0" topLeftCell="A7" zoomScale="80" zoomScaleNormal="80" zoomScaleSheetLayoutView="80" workbookViewId="0">
      <selection activeCell="G19" sqref="G19"/>
    </sheetView>
  </sheetViews>
  <sheetFormatPr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21.28515625" style="2" customWidth="1"/>
    <col min="8" max="8" width="18.42578125" style="2" customWidth="1"/>
    <col min="9" max="9" width="8.7109375" style="2" customWidth="1"/>
    <col min="10" max="10" width="9.7109375" style="2" customWidth="1"/>
    <col min="11" max="11" width="17.140625" style="2" customWidth="1"/>
    <col min="12" max="16384" width="9.140625" style="2"/>
  </cols>
  <sheetData>
    <row r="6" spans="2:16" ht="4.5" customHeight="1" x14ac:dyDescent="0.25"/>
    <row r="7" spans="2:16" ht="26.25" customHeight="1" x14ac:dyDescent="0.25">
      <c r="B7" s="28" t="s">
        <v>88</v>
      </c>
      <c r="C7" s="44"/>
      <c r="D7" s="44"/>
      <c r="E7" s="44"/>
      <c r="F7" s="44"/>
      <c r="G7" s="45"/>
      <c r="H7" s="45"/>
      <c r="I7" s="45"/>
      <c r="J7" s="45"/>
      <c r="K7" s="46"/>
    </row>
    <row r="8" spans="2:16" ht="27.75" customHeight="1" x14ac:dyDescent="0.25">
      <c r="B8" s="29" t="s">
        <v>72</v>
      </c>
      <c r="C8" s="47"/>
      <c r="D8" s="47"/>
      <c r="E8" s="47"/>
      <c r="F8" s="47"/>
      <c r="G8" s="47"/>
      <c r="H8" s="47"/>
      <c r="I8" s="47"/>
      <c r="J8" s="47"/>
      <c r="K8" s="48"/>
    </row>
    <row r="9" spans="2:16" ht="18" customHeight="1" x14ac:dyDescent="0.3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30"/>
      <c r="M9" s="30"/>
      <c r="N9" s="30"/>
      <c r="O9" s="30"/>
      <c r="P9" s="30"/>
    </row>
    <row r="10" spans="2:16" ht="21.75" customHeight="1" x14ac:dyDescent="0.25">
      <c r="B10" s="49"/>
      <c r="C10" s="49"/>
      <c r="D10" s="49"/>
      <c r="E10" s="49"/>
      <c r="F10" s="49"/>
      <c r="G10" s="63"/>
      <c r="H10" s="145" t="s">
        <v>42</v>
      </c>
      <c r="I10" s="146"/>
      <c r="J10" s="49"/>
      <c r="K10" s="49"/>
    </row>
    <row r="11" spans="2:16" ht="56.25" customHeight="1" x14ac:dyDescent="0.25">
      <c r="B11" s="134" t="s">
        <v>12</v>
      </c>
      <c r="C11" s="135"/>
      <c r="D11" s="135"/>
      <c r="E11" s="136"/>
      <c r="F11" s="50" t="s">
        <v>64</v>
      </c>
      <c r="G11" s="50" t="s">
        <v>69</v>
      </c>
      <c r="H11" s="50" t="s">
        <v>74</v>
      </c>
      <c r="I11" s="50" t="s">
        <v>75</v>
      </c>
      <c r="J11" s="51" t="s">
        <v>76</v>
      </c>
      <c r="K11" s="50" t="s">
        <v>41</v>
      </c>
    </row>
    <row r="12" spans="2:16" ht="24.95" customHeight="1" x14ac:dyDescent="0.25">
      <c r="B12" s="147" t="s">
        <v>13</v>
      </c>
      <c r="C12" s="148"/>
      <c r="D12" s="148"/>
      <c r="E12" s="149"/>
      <c r="F12" s="52">
        <f>SUM(F13:F14)</f>
        <v>0</v>
      </c>
      <c r="G12" s="52"/>
      <c r="H12" s="53">
        <f t="shared" ref="H12:H27" si="0">G12-F12</f>
        <v>0</v>
      </c>
      <c r="I12" s="53">
        <f t="shared" ref="I12:I28" si="1">IFERROR(G12/F12*100-100,0)</f>
        <v>0</v>
      </c>
      <c r="J12" s="54">
        <f>IFERROR(G12/$G$28*100,0)</f>
        <v>0</v>
      </c>
      <c r="K12" s="52">
        <f>SUM(K13:K14)</f>
        <v>0</v>
      </c>
    </row>
    <row r="13" spans="2:16" ht="24.95" customHeight="1" x14ac:dyDescent="0.25">
      <c r="B13" s="140" t="s">
        <v>14</v>
      </c>
      <c r="C13" s="141"/>
      <c r="D13" s="141"/>
      <c r="E13" s="142"/>
      <c r="F13" s="55"/>
      <c r="G13" s="55"/>
      <c r="H13" s="56">
        <f t="shared" si="0"/>
        <v>0</v>
      </c>
      <c r="I13" s="56">
        <f t="shared" si="1"/>
        <v>0</v>
      </c>
      <c r="J13" s="57">
        <f t="shared" ref="J13:J28" si="2">IFERROR(G13/$G$28*100,0)</f>
        <v>0</v>
      </c>
      <c r="K13" s="55"/>
    </row>
    <row r="14" spans="2:16" ht="24.95" customHeight="1" x14ac:dyDescent="0.25">
      <c r="B14" s="140" t="s">
        <v>15</v>
      </c>
      <c r="C14" s="141"/>
      <c r="D14" s="141"/>
      <c r="E14" s="142"/>
      <c r="F14" s="55"/>
      <c r="G14" s="55"/>
      <c r="H14" s="56">
        <f t="shared" si="0"/>
        <v>0</v>
      </c>
      <c r="I14" s="56">
        <f t="shared" si="1"/>
        <v>0</v>
      </c>
      <c r="J14" s="57">
        <f t="shared" si="2"/>
        <v>0</v>
      </c>
      <c r="K14" s="55"/>
    </row>
    <row r="15" spans="2:16" ht="24.95" customHeight="1" x14ac:dyDescent="0.25">
      <c r="B15" s="137" t="s">
        <v>16</v>
      </c>
      <c r="C15" s="138"/>
      <c r="D15" s="138"/>
      <c r="E15" s="139"/>
      <c r="F15" s="55"/>
      <c r="G15" s="55"/>
      <c r="H15" s="56">
        <f t="shared" si="0"/>
        <v>0</v>
      </c>
      <c r="I15" s="56">
        <f t="shared" si="1"/>
        <v>0</v>
      </c>
      <c r="J15" s="57">
        <f t="shared" si="2"/>
        <v>0</v>
      </c>
      <c r="K15" s="55"/>
    </row>
    <row r="16" spans="2:16" ht="24.95" customHeight="1" x14ac:dyDescent="0.25">
      <c r="B16" s="137" t="s">
        <v>35</v>
      </c>
      <c r="C16" s="138"/>
      <c r="D16" s="138"/>
      <c r="E16" s="139"/>
      <c r="F16" s="58">
        <f>SUM(F17:F21)</f>
        <v>0</v>
      </c>
      <c r="G16" s="58">
        <f>G19</f>
        <v>40000</v>
      </c>
      <c r="H16" s="56">
        <f t="shared" si="0"/>
        <v>40000</v>
      </c>
      <c r="I16" s="56">
        <f t="shared" si="1"/>
        <v>0</v>
      </c>
      <c r="J16" s="57">
        <f t="shared" si="2"/>
        <v>100</v>
      </c>
      <c r="K16" s="58">
        <f>SUM(K17:K21)</f>
        <v>0</v>
      </c>
    </row>
    <row r="17" spans="2:11" ht="24.95" customHeight="1" x14ac:dyDescent="0.25">
      <c r="B17" s="140" t="s">
        <v>17</v>
      </c>
      <c r="C17" s="141"/>
      <c r="D17" s="141"/>
      <c r="E17" s="142"/>
      <c r="F17" s="55"/>
      <c r="G17" s="55"/>
      <c r="H17" s="56">
        <f t="shared" si="0"/>
        <v>0</v>
      </c>
      <c r="I17" s="56">
        <f t="shared" si="1"/>
        <v>0</v>
      </c>
      <c r="J17" s="57">
        <f t="shared" si="2"/>
        <v>0</v>
      </c>
      <c r="K17" s="55"/>
    </row>
    <row r="18" spans="2:11" ht="24.95" customHeight="1" x14ac:dyDescent="0.25">
      <c r="B18" s="140" t="s">
        <v>18</v>
      </c>
      <c r="C18" s="141"/>
      <c r="D18" s="141"/>
      <c r="E18" s="142"/>
      <c r="F18" s="55"/>
      <c r="G18" s="55"/>
      <c r="H18" s="56">
        <f t="shared" si="0"/>
        <v>0</v>
      </c>
      <c r="I18" s="56">
        <f t="shared" si="1"/>
        <v>0</v>
      </c>
      <c r="J18" s="57">
        <f t="shared" si="2"/>
        <v>0</v>
      </c>
      <c r="K18" s="55"/>
    </row>
    <row r="19" spans="2:11" ht="24.95" customHeight="1" x14ac:dyDescent="0.25">
      <c r="B19" s="140" t="s">
        <v>36</v>
      </c>
      <c r="C19" s="141"/>
      <c r="D19" s="141"/>
      <c r="E19" s="142"/>
      <c r="F19" s="55">
        <v>0</v>
      </c>
      <c r="G19" s="55">
        <v>40000</v>
      </c>
      <c r="H19" s="56">
        <f t="shared" si="0"/>
        <v>40000</v>
      </c>
      <c r="I19" s="56">
        <f t="shared" si="1"/>
        <v>0</v>
      </c>
      <c r="J19" s="57">
        <f t="shared" si="2"/>
        <v>100</v>
      </c>
      <c r="K19" s="55"/>
    </row>
    <row r="20" spans="2:11" ht="24.95" customHeight="1" x14ac:dyDescent="0.25">
      <c r="B20" s="140" t="s">
        <v>19</v>
      </c>
      <c r="C20" s="141"/>
      <c r="D20" s="141"/>
      <c r="E20" s="142"/>
      <c r="F20" s="55"/>
      <c r="G20" s="55"/>
      <c r="H20" s="56">
        <f t="shared" si="0"/>
        <v>0</v>
      </c>
      <c r="I20" s="56">
        <f t="shared" si="1"/>
        <v>0</v>
      </c>
      <c r="J20" s="57">
        <f t="shared" si="2"/>
        <v>0</v>
      </c>
      <c r="K20" s="55"/>
    </row>
    <row r="21" spans="2:11" ht="24.95" customHeight="1" x14ac:dyDescent="0.25">
      <c r="B21" s="140" t="s">
        <v>20</v>
      </c>
      <c r="C21" s="141"/>
      <c r="D21" s="141"/>
      <c r="E21" s="142"/>
      <c r="F21" s="55"/>
      <c r="G21" s="55"/>
      <c r="H21" s="56">
        <f t="shared" si="0"/>
        <v>0</v>
      </c>
      <c r="I21" s="56">
        <f t="shared" si="1"/>
        <v>0</v>
      </c>
      <c r="J21" s="57">
        <f t="shared" si="2"/>
        <v>0</v>
      </c>
      <c r="K21" s="55"/>
    </row>
    <row r="22" spans="2:11" ht="24.95" customHeight="1" x14ac:dyDescent="0.25">
      <c r="B22" s="137" t="s">
        <v>21</v>
      </c>
      <c r="C22" s="138"/>
      <c r="D22" s="138"/>
      <c r="E22" s="139"/>
      <c r="F22" s="55"/>
      <c r="G22" s="55"/>
      <c r="H22" s="56">
        <f t="shared" si="0"/>
        <v>0</v>
      </c>
      <c r="I22" s="56">
        <f t="shared" si="1"/>
        <v>0</v>
      </c>
      <c r="J22" s="57">
        <f t="shared" si="2"/>
        <v>0</v>
      </c>
      <c r="K22" s="55"/>
    </row>
    <row r="23" spans="2:11" ht="24.95" customHeight="1" x14ac:dyDescent="0.25">
      <c r="B23" s="131" t="s">
        <v>37</v>
      </c>
      <c r="C23" s="132"/>
      <c r="D23" s="132"/>
      <c r="E23" s="133"/>
      <c r="F23" s="59">
        <f>F12+F15+F16+F22</f>
        <v>0</v>
      </c>
      <c r="G23" s="59">
        <f>G12+G15+G16+G22</f>
        <v>40000</v>
      </c>
      <c r="H23" s="60">
        <f>G23-F23</f>
        <v>40000</v>
      </c>
      <c r="I23" s="60">
        <f t="shared" si="1"/>
        <v>0</v>
      </c>
      <c r="J23" s="61">
        <f t="shared" si="2"/>
        <v>100</v>
      </c>
      <c r="K23" s="59">
        <f>K12+K15+K16+K22</f>
        <v>0</v>
      </c>
    </row>
    <row r="24" spans="2:11" s="5" customFormat="1" ht="24.95" customHeight="1" x14ac:dyDescent="0.25">
      <c r="B24" s="140" t="s">
        <v>22</v>
      </c>
      <c r="C24" s="141"/>
      <c r="D24" s="141"/>
      <c r="E24" s="142"/>
      <c r="F24" s="55"/>
      <c r="G24" s="55"/>
      <c r="H24" s="56">
        <f t="shared" si="0"/>
        <v>0</v>
      </c>
      <c r="I24" s="56">
        <f t="shared" si="1"/>
        <v>0</v>
      </c>
      <c r="J24" s="57">
        <f t="shared" si="2"/>
        <v>0</v>
      </c>
      <c r="K24" s="55"/>
    </row>
    <row r="25" spans="2:11" ht="24.95" customHeight="1" x14ac:dyDescent="0.25">
      <c r="B25" s="131" t="s">
        <v>38</v>
      </c>
      <c r="C25" s="132"/>
      <c r="D25" s="132"/>
      <c r="E25" s="133"/>
      <c r="F25" s="59">
        <f>F23+F24</f>
        <v>0</v>
      </c>
      <c r="G25" s="59">
        <f>G23+G24</f>
        <v>40000</v>
      </c>
      <c r="H25" s="60">
        <f t="shared" si="0"/>
        <v>40000</v>
      </c>
      <c r="I25" s="60">
        <f t="shared" si="1"/>
        <v>0</v>
      </c>
      <c r="J25" s="61">
        <f t="shared" si="2"/>
        <v>100</v>
      </c>
      <c r="K25" s="59">
        <f>K23+K24</f>
        <v>0</v>
      </c>
    </row>
    <row r="26" spans="2:11" s="5" customFormat="1" ht="24.95" customHeight="1" x14ac:dyDescent="0.25">
      <c r="B26" s="140" t="s">
        <v>39</v>
      </c>
      <c r="C26" s="141"/>
      <c r="D26" s="141"/>
      <c r="E26" s="142"/>
      <c r="F26" s="55"/>
      <c r="G26" s="55"/>
      <c r="H26" s="56">
        <f t="shared" si="0"/>
        <v>0</v>
      </c>
      <c r="I26" s="56">
        <f t="shared" si="1"/>
        <v>0</v>
      </c>
      <c r="J26" s="57">
        <f t="shared" si="2"/>
        <v>0</v>
      </c>
      <c r="K26" s="55"/>
    </row>
    <row r="27" spans="2:11" s="5" customFormat="1" ht="24.95" customHeight="1" x14ac:dyDescent="0.25">
      <c r="B27" s="140" t="s">
        <v>40</v>
      </c>
      <c r="C27" s="141"/>
      <c r="D27" s="141"/>
      <c r="E27" s="142"/>
      <c r="F27" s="55"/>
      <c r="G27" s="55"/>
      <c r="H27" s="56">
        <f t="shared" si="0"/>
        <v>0</v>
      </c>
      <c r="I27" s="56">
        <f t="shared" si="1"/>
        <v>0</v>
      </c>
      <c r="J27" s="57">
        <f t="shared" si="2"/>
        <v>0</v>
      </c>
      <c r="K27" s="55"/>
    </row>
    <row r="28" spans="2:11" ht="24.95" customHeight="1" x14ac:dyDescent="0.25">
      <c r="B28" s="131" t="s">
        <v>60</v>
      </c>
      <c r="C28" s="132"/>
      <c r="D28" s="132"/>
      <c r="E28" s="133"/>
      <c r="F28" s="59">
        <f>F25+F27+F26</f>
        <v>0</v>
      </c>
      <c r="G28" s="59">
        <f>G25+G27+G26</f>
        <v>40000</v>
      </c>
      <c r="H28" s="59">
        <f>H25+H27+H26</f>
        <v>40000</v>
      </c>
      <c r="I28" s="60">
        <f t="shared" si="1"/>
        <v>0</v>
      </c>
      <c r="J28" s="62">
        <f t="shared" si="2"/>
        <v>100</v>
      </c>
      <c r="K28" s="59">
        <f>K25+K27+K26</f>
        <v>0</v>
      </c>
    </row>
    <row r="29" spans="2:11" ht="31.5" customHeight="1" x14ac:dyDescent="0.25">
      <c r="B29" s="40"/>
      <c r="C29" s="40"/>
      <c r="D29" s="40"/>
      <c r="E29" s="40"/>
      <c r="F29" s="40"/>
      <c r="G29" s="40"/>
      <c r="H29" s="40"/>
      <c r="I29" s="40"/>
      <c r="J29" s="143" t="s">
        <v>11</v>
      </c>
      <c r="K29" s="143"/>
    </row>
  </sheetData>
  <sheetProtection formatCells="0" selectLockedCells="1"/>
  <mergeCells count="21">
    <mergeCell ref="J29:K29"/>
    <mergeCell ref="B9:K9"/>
    <mergeCell ref="B21:E21"/>
    <mergeCell ref="B28:E28"/>
    <mergeCell ref="B26:E26"/>
    <mergeCell ref="H10:I10"/>
    <mergeCell ref="B17:E17"/>
    <mergeCell ref="B27:E27"/>
    <mergeCell ref="B24:E24"/>
    <mergeCell ref="B25:E25"/>
    <mergeCell ref="B20:E20"/>
    <mergeCell ref="B12:E12"/>
    <mergeCell ref="B13:E13"/>
    <mergeCell ref="B14:E14"/>
    <mergeCell ref="B22:E22"/>
    <mergeCell ref="B15:E15"/>
    <mergeCell ref="B23:E23"/>
    <mergeCell ref="B11:E11"/>
    <mergeCell ref="B16:E16"/>
    <mergeCell ref="B18:E18"/>
    <mergeCell ref="B19:E19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Despesas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2015-10-09T14:29:04Z</cp:lastPrinted>
  <dcterms:created xsi:type="dcterms:W3CDTF">2013-07-30T15:20:59Z</dcterms:created>
  <dcterms:modified xsi:type="dcterms:W3CDTF">2017-03-15T14:17:04Z</dcterms:modified>
</cp:coreProperties>
</file>